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Deal calculator" sheetId="2" state="visible" r:id="rId2"/>
    <sheet xmlns:r="http://schemas.openxmlformats.org/officeDocument/2006/relationships" name="Deposit tracker" sheetId="3" state="visible" r:id="rId3"/>
  </sheets>
  <definedNames>
    <definedName name="_xlnm.Print_Titles" localSheetId="0">'How to use'!$2:$4</definedName>
    <definedName name="_xlnm.Print_Titles" localSheetId="1">'Deal calculator'!$2:$4</definedName>
    <definedName name="_xlnm.Print_Titles" localSheetId="2">'Deposit tracker'!$2:$4</definedName>
  </definedNames>
  <calcPr calcId="124519" fullCalcOnLoad="1"/>
</workbook>
</file>

<file path=xl/styles.xml><?xml version="1.0" encoding="utf-8"?>
<styleSheet xmlns="http://schemas.openxmlformats.org/spreadsheetml/2006/main">
  <numFmts count="3">
    <numFmt numFmtId="164" formatCode="$#,##0.00;-$#,##0.00;&quot;-&quot;"/>
    <numFmt numFmtId="165" formatCode="0.0%;-0.0%;&quot;-&quot;"/>
    <numFmt numFmtId="166" formatCode="mmm d, yyyy"/>
  </numFmts>
  <fonts count="10">
    <font>
      <name val="Calibri"/>
      <family val="2"/>
      <color theme="1"/>
      <sz val="11"/>
      <scheme val="minor"/>
    </font>
    <font>
      <name val="Arial"/>
      <b val="1"/>
      <color rgb="00070814"/>
      <sz val="14"/>
    </font>
    <font>
      <name val="Arial"/>
      <i val="1"/>
      <color rgb="005B6072"/>
      <sz val="9"/>
    </font>
    <font>
      <name val="Arial"/>
      <color rgb="00000000"/>
      <sz val="10"/>
    </font>
    <font>
      <name val="Arial"/>
      <b val="1"/>
      <color rgb="00000000"/>
      <sz val="10"/>
    </font>
    <font>
      <name val="Arial"/>
      <color rgb="00070814"/>
      <sz val="10"/>
    </font>
    <font>
      <name val="Arial"/>
      <b val="1"/>
      <color rgb="00F4F2E9"/>
      <sz val="9"/>
    </font>
    <font>
      <name val="Arial"/>
      <b val="1"/>
      <color rgb="00070814"/>
      <sz val="9.5"/>
    </font>
    <font>
      <name val="Arial"/>
      <color rgb="005b6072"/>
      <sz val="8.5"/>
    </font>
    <font>
      <name val="Arial"/>
      <b val="1"/>
      <color rgb="005b6072"/>
      <sz val="8"/>
    </font>
  </fonts>
  <fills count="4">
    <fill>
      <patternFill/>
    </fill>
    <fill>
      <patternFill patternType="gray125"/>
    </fill>
    <fill>
      <patternFill patternType="solid">
        <fgColor rgb="00F4F2E9"/>
      </patternFill>
    </fill>
    <fill>
      <patternFill patternType="solid">
        <fgColor rgb="00070814"/>
      </patternFill>
    </fill>
  </fills>
  <borders count="19">
    <border>
      <left/>
      <right/>
      <top/>
      <bottom/>
      <diagonal/>
    </border>
    <border>
      <bottom style="hair">
        <color rgb="00070814"/>
      </bottom>
    </border>
    <border>
      <bottom style="medium">
        <color rgb="00FFE81F"/>
      </bottom>
    </border>
    <border>
      <top style="medium">
        <color rgb="00070814"/>
      </top>
    </border>
    <border>
      <left style="medium">
        <color rgb="00070814"/>
      </left>
      <top style="medium">
        <color rgb="00070814"/>
      </top>
      <bottom style="medium">
        <color rgb="00FFE81F"/>
      </bottom>
    </border>
    <border>
      <top style="medium">
        <color rgb="00070814"/>
      </top>
      <bottom style="medium">
        <color rgb="00FFE81F"/>
      </bottom>
    </border>
    <border>
      <right style="medium">
        <color rgb="00070814"/>
      </right>
      <top style="medium">
        <color rgb="00070814"/>
      </top>
      <bottom style="medium">
        <color rgb="00FFE81F"/>
      </bottom>
    </border>
    <border>
      <left style="medium">
        <color rgb="00070814"/>
      </left>
      <bottom style="hair">
        <color rgb="00070814"/>
      </bottom>
    </border>
    <border>
      <right style="medium">
        <color rgb="00070814"/>
      </right>
      <bottom style="hair">
        <color rgb="00070814"/>
      </bottom>
    </border>
    <border>
      <left style="medium">
        <color rgb="00070814"/>
      </left>
      <top style="medium">
        <color rgb="00070814"/>
      </top>
    </border>
    <border>
      <right style="medium">
        <color rgb="00070814"/>
      </right>
      <top style="medium">
        <color rgb="00070814"/>
      </top>
    </border>
    <border>
      <left style="medium">
        <color rgb="00070814"/>
      </left>
      <bottom style="medium">
        <color rgb="00070814"/>
      </bottom>
    </border>
    <border>
      <bottom style="medium">
        <color rgb="00070814"/>
      </bottom>
    </border>
    <border>
      <right style="medium">
        <color rgb="00070814"/>
      </right>
      <bottom style="medium">
        <color rgb="00070814"/>
      </bottom>
    </border>
    <border>
      <left style="medium">
        <color rgb="00070814"/>
      </left>
      <top style="medium">
        <color rgb="00070814"/>
      </top>
      <bottom style="hair">
        <color rgb="00070814"/>
      </bottom>
    </border>
    <border>
      <top style="medium">
        <color rgb="00070814"/>
      </top>
      <bottom style="hair">
        <color rgb="00070814"/>
      </bottom>
    </border>
    <border>
      <right style="medium">
        <color rgb="00070814"/>
      </right>
      <top style="medium">
        <color rgb="00070814"/>
      </top>
      <bottom style="hair">
        <color rgb="00070814"/>
      </bottom>
    </border>
    <border>
      <bottom style="thick">
        <color rgb="00ffe81f"/>
      </bottom>
    </border>
    <border>
      <left/>
      <right/>
      <top/>
      <bottom style="thick">
        <color rgb="00ffe81f"/>
      </bottom>
      <diagonal/>
    </border>
  </borders>
  <cellStyleXfs count="1">
    <xf numFmtId="0" fontId="0" fillId="0" borderId="0"/>
  </cellStyleXfs>
  <cellXfs count="4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2" borderId="1" pivotButton="0" quotePrefix="0" xfId="0"/>
    <xf numFmtId="0" fontId="3" fillId="0" borderId="1" pivotButton="0" quotePrefix="0" xfId="0"/>
    <xf numFmtId="0" fontId="6" fillId="3" borderId="4" applyAlignment="1" pivotButton="0" quotePrefix="0" xfId="0">
      <alignment vertical="center" wrapText="1"/>
    </xf>
    <xf numFmtId="0" fontId="6" fillId="3" borderId="5" applyAlignment="1" pivotButton="0" quotePrefix="0" xfId="0">
      <alignment vertical="center" wrapText="1"/>
    </xf>
    <xf numFmtId="0" fontId="6" fillId="3" borderId="6" applyAlignment="1" pivotButton="0" quotePrefix="0" xfId="0">
      <alignment vertical="center" wrapText="1"/>
    </xf>
    <xf numFmtId="0" fontId="4" fillId="0" borderId="7" pivotButton="0" quotePrefix="0" xfId="0"/>
    <xf numFmtId="0" fontId="3" fillId="0" borderId="8" pivotButton="0" quotePrefix="0" xfId="0"/>
    <xf numFmtId="0" fontId="3" fillId="0" borderId="7" pivotButton="0" quotePrefix="0" xfId="0"/>
    <xf numFmtId="164" fontId="5" fillId="2" borderId="1" applyAlignment="1" pivotButton="0" quotePrefix="0" xfId="0">
      <alignment vertical="top"/>
    </xf>
    <xf numFmtId="0" fontId="2" fillId="0" borderId="1" applyAlignment="1" pivotButton="0" quotePrefix="0" xfId="0">
      <alignment vertical="top"/>
    </xf>
    <xf numFmtId="165" fontId="5" fillId="2" borderId="1" applyAlignment="1" pivotButton="0" quotePrefix="0" xfId="0">
      <alignment vertical="top"/>
    </xf>
    <xf numFmtId="164" fontId="3" fillId="0" borderId="1" applyAlignment="1" pivotButton="0" quotePrefix="0" xfId="0">
      <alignment vertical="top"/>
    </xf>
    <xf numFmtId="0" fontId="4" fillId="0" borderId="9" pivotButton="0" quotePrefix="0" xfId="0"/>
    <xf numFmtId="164" fontId="4" fillId="0" borderId="3" applyAlignment="1" pivotButton="0" quotePrefix="0" xfId="0">
      <alignment vertical="top"/>
    </xf>
    <xf numFmtId="0" fontId="3" fillId="0" borderId="10" pivotButton="0" quotePrefix="0" xfId="0"/>
    <xf numFmtId="0" fontId="4" fillId="0" borderId="11" pivotButton="0" quotePrefix="0" xfId="0"/>
    <xf numFmtId="164" fontId="4" fillId="0" borderId="12" applyAlignment="1" pivotButton="0" quotePrefix="0" xfId="0">
      <alignment vertical="top"/>
    </xf>
    <xf numFmtId="0" fontId="3" fillId="0" borderId="13" pivotButton="0" quotePrefix="0" xfId="0"/>
    <xf numFmtId="0" fontId="3" fillId="0" borderId="14" pivotButton="0" quotePrefix="0" xfId="0"/>
    <xf numFmtId="0" fontId="3" fillId="0" borderId="15" pivotButton="0" quotePrefix="0" xfId="0"/>
    <xf numFmtId="166" fontId="5" fillId="2" borderId="16" applyAlignment="1" pivotButton="0" quotePrefix="0" xfId="0">
      <alignment vertical="top"/>
    </xf>
    <xf numFmtId="1" fontId="5" fillId="2" borderId="8" applyAlignment="1" pivotButton="0" quotePrefix="0" xfId="0">
      <alignment vertical="top"/>
    </xf>
    <xf numFmtId="164" fontId="4" fillId="0" borderId="8" applyAlignment="1" pivotButton="0" quotePrefix="0" xfId="0">
      <alignment vertical="top"/>
    </xf>
    <xf numFmtId="164" fontId="3" fillId="0" borderId="8" applyAlignment="1" pivotButton="0" quotePrefix="0" xfId="0">
      <alignment vertical="top"/>
    </xf>
    <xf numFmtId="0" fontId="3" fillId="0" borderId="11" pivotButton="0" quotePrefix="0" xfId="0"/>
    <xf numFmtId="0" fontId="3" fillId="0" borderId="12" pivotButton="0" quotePrefix="0" xfId="0"/>
    <xf numFmtId="164" fontId="3" fillId="0" borderId="13" applyAlignment="1" pivotButton="0" quotePrefix="0" xfId="0">
      <alignment vertical="top"/>
    </xf>
    <xf numFmtId="0" fontId="5" fillId="2" borderId="7" applyAlignment="1" pivotButton="0" quotePrefix="0" xfId="0">
      <alignment vertical="top"/>
    </xf>
    <xf numFmtId="0" fontId="5" fillId="2" borderId="1" applyAlignment="1" pivotButton="0" quotePrefix="0" xfId="0">
      <alignment vertical="top"/>
    </xf>
    <xf numFmtId="166" fontId="5" fillId="2" borderId="1" applyAlignment="1" pivotButton="0" quotePrefix="0" xfId="0">
      <alignment vertical="top"/>
    </xf>
    <xf numFmtId="1" fontId="3" fillId="0" borderId="1" applyAlignment="1" pivotButton="0" quotePrefix="0" xfId="0">
      <alignment vertical="top"/>
    </xf>
    <xf numFmtId="0" fontId="5" fillId="2" borderId="11" applyAlignment="1" pivotButton="0" quotePrefix="0" xfId="0">
      <alignment vertical="top"/>
    </xf>
    <xf numFmtId="0" fontId="5" fillId="2" borderId="12" applyAlignment="1" pivotButton="0" quotePrefix="0" xfId="0">
      <alignment vertical="top"/>
    </xf>
    <xf numFmtId="166" fontId="5" fillId="2" borderId="12" applyAlignment="1" pivotButton="0" quotePrefix="0" xfId="0">
      <alignment vertical="top"/>
    </xf>
    <xf numFmtId="164" fontId="5" fillId="2" borderId="12" applyAlignment="1" pivotButton="0" quotePrefix="0" xfId="0">
      <alignment vertical="top"/>
    </xf>
    <xf numFmtId="1" fontId="3" fillId="0" borderId="12" applyAlignment="1" pivotButton="0" quotePrefix="0" xfId="0">
      <alignment vertical="top"/>
    </xf>
    <xf numFmtId="0" fontId="7" fillId="0" borderId="0" applyAlignment="1" pivotButton="0" quotePrefix="0" xfId="0">
      <alignment vertical="center"/>
    </xf>
    <xf numFmtId="0" fontId="8" fillId="0" borderId="17" applyAlignment="1" pivotButton="0" quotePrefix="0" xfId="0">
      <alignment vertical="top" wrapText="1"/>
    </xf>
    <xf numFmtId="0" fontId="0" fillId="0" borderId="18" pivotButton="0" quotePrefix="0" xfId="0"/>
    <xf numFmtId="0" fontId="9" fillId="0" borderId="0" applyAlignment="1" pivotButton="0" quotePrefix="0" xfId="0">
      <alignment vertical="bottom"/>
    </xf>
    <xf numFmtId="166" fontId="5" fillId="2" borderId="16" applyAlignment="1" pivotButton="0" quotePrefix="0" xfId="0">
      <alignment vertical="top"/>
    </xf>
    <xf numFmtId="166" fontId="5" fillId="2" borderId="1" applyAlignment="1" pivotButton="0" quotePrefix="0" xfId="0">
      <alignment vertical="top"/>
    </xf>
    <xf numFmtId="166" fontId="5" fillId="2" borderId="12"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0</row>
      <rowOff>66675</rowOff>
    </from>
    <ext cx="19431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tabColor rgb="00070814"/>
    <outlinePr summaryBelow="1" summaryRight="1"/>
    <pageSetUpPr/>
  </sheetPr>
  <dimension ref="A1:E26"/>
  <sheetViews>
    <sheetView showGridLines="0" workbookViewId="0">
      <selection activeCell="A1" sqref="A1"/>
    </sheetView>
  </sheetViews>
  <sheetFormatPr baseColWidth="8" defaultRowHeight="15"/>
  <cols>
    <col width="1.3" customWidth="1" min="1" max="1"/>
    <col width="110" customWidth="1" min="2" max="2"/>
  </cols>
  <sheetData>
    <row r="1" ht="34" customHeight="1"/>
    <row r="2" ht="16" customHeight="1">
      <c r="B2" s="41" t="inlineStr">
        <is>
          <r>
            <rPr>
              <rFont val="Arial"/>
              <b val="1"/>
              <color rgb="00070814"/>
              <sz val="9.5"/>
            </rPr>
            <t>Your company's performance, one deal at a time.</t>
          </r>
          <r>
            <rPr>
              <rFont val="Arial"/>
              <color rgb="005b6072"/>
              <sz val="9"/>
            </rPr>
            <t xml:space="preserve">   |   flipperbookkeeping.com</t>
          </r>
        </is>
      </c>
    </row>
    <row r="3" ht="28" customHeight="1">
      <c r="B3" s="42" t="inlineStr">
        <is>
          <t>Flipper Bookkeeping keeps the books for real estate investors and sends you, every month, a profit and loss for each deal, budget against actual during the rehab, holding costs month by month and cash against profit.</t>
        </is>
      </c>
      <c r="C3" s="43" t="n"/>
      <c r="D3" s="43" t="n"/>
      <c r="E3" s="43" t="n"/>
    </row>
    <row r="4" ht="20" customHeight="1">
      <c r="B4" s="44" t="inlineStr">
        <is>
          <t>FREE TOOL  |  WHOLESALE DEAL SHEET</t>
        </is>
      </c>
    </row>
    <row r="5">
      <c r="B5" s="1" t="inlineStr">
        <is>
          <t>Wholesale deal sheet: deal calculator and deposit tracker</t>
        </is>
      </c>
    </row>
    <row r="6">
      <c r="B6" s="2" t="inlineStr">
        <is>
          <t>From Flipper Bookkeeping, flipperbookkeeping.com</t>
        </is>
      </c>
    </row>
    <row r="7"/>
    <row r="8">
      <c r="B8" s="3" t="inlineStr">
        <is>
          <t>What a wholesale deal leaves you, worked out both ways: as an assignment, where you sell the contract, and as a double close, where you buy and resell the same day. Then every deposit you have paid, tracked until it comes back, is applied to a purchase or is lost.</t>
        </is>
      </c>
    </row>
    <row r="9">
      <c r="B9" s="3" t="inlineStr">
        <is>
          <t>The examples are Demo Wholesale LLC, a sample company. Every number in the examples is invented data. Its Deal 1 was assigned and its Deal 2 was a double close.</t>
        </is>
      </c>
    </row>
    <row r="10"/>
    <row r="11">
      <c r="B11" s="4" t="inlineStr">
        <is>
          <t>How to use it</t>
        </is>
      </c>
    </row>
    <row r="12">
      <c r="B12" s="3" t="inlineStr">
        <is>
          <t>1. On the Deal calculator tab, type your deal in the 2 Your deal columns: the cream cells only. Type the same contract price in both to compare the 2 exits for one deal.</t>
        </is>
      </c>
    </row>
    <row r="13">
      <c r="B13" s="3" t="inlineStr">
        <is>
          <t>2. For an assignment, type the contract price, your assignment fee and what title withheld from the fee. For a double close, type the resale price, the deposit applied at your purchase, the funder's fee rate and the closing costs on both settlement statements.</t>
        </is>
      </c>
    </row>
    <row r="14">
      <c r="B14" s="3" t="inlineStr">
        <is>
          <t>3. Add the deal's share of marketing: the part of each campaign's cost that found this deal.</t>
        </is>
      </c>
    </row>
    <row r="15">
      <c r="B15" s="3" t="inlineStr">
        <is>
          <t>4. On the Deposit tracker tab, add each deposit the day you pay it and pick its status from the list. Change the date at the top to see what was still out on any month-end.</t>
        </is>
      </c>
    </row>
    <row r="16">
      <c r="B16" s="3" t="inlineStr">
        <is>
          <t>5. A deposit is always in 1 of 4 states: Still out, Applied to your purchase, Refunded to you, or Forfeited when the deal ends without you.</t>
        </is>
      </c>
    </row>
    <row r="17"/>
    <row r="18">
      <c r="B18" s="4" t="inlineStr">
        <is>
          <t>Where to type</t>
        </is>
      </c>
    </row>
    <row r="19">
      <c r="B19" s="5" t="inlineStr">
        <is>
          <t>Cream cells: type your own numbers and names here.</t>
        </is>
      </c>
    </row>
    <row r="20">
      <c r="B20" s="6" t="inlineStr">
        <is>
          <t>White cells: calculated for you. Leave the formulas in place.</t>
        </is>
      </c>
    </row>
    <row r="21"/>
    <row r="22">
      <c r="B22" s="4" t="inlineStr">
        <is>
          <t>Good to know</t>
        </is>
      </c>
    </row>
    <row r="23">
      <c r="B23" s="3" t="inlineStr">
        <is>
          <t>On an assignment, title pays your fee from the end buyer's money and withholds its charges first. Deal 1's $1,000 deposit came back in its own wire the same day. It is your own money returned, so it is not part of the fee.</t>
        </is>
      </c>
    </row>
    <row r="24">
      <c r="B24" s="3" t="inlineStr">
        <is>
          <t>On a double close, the transactional funder lends the price less your deposit and is repaid the same day from the resale. In the example, Deal 2's funder charged 1% of the $208,000 it lent.</t>
        </is>
      </c>
    </row>
    <row r="25">
      <c r="B25" s="3" t="inlineStr">
        <is>
          <t>A deposit still out is your money held on a deal that has not closed. A forfeited deposit belongs to the deal that ended.</t>
        </is>
      </c>
    </row>
    <row r="26">
      <c r="B26" s="3" t="inlineStr">
        <is>
          <t>This sheet keeps the records. How fees and forfeited deposits are treated on your return is for you or your CPA to decide.</t>
        </is>
      </c>
    </row>
  </sheetData>
  <mergeCells count="1">
    <mergeCell ref="B3:E3"/>
  </mergeCells>
  <pageMargins left="0.75" right="0.75" top="0.6" bottom="0.7" header="0.5" footer="0.3"/>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070814"/>
    <outlinePr summaryBelow="1" summaryRight="1"/>
    <pageSetUpPr fitToPage="1"/>
  </sheetPr>
  <dimension ref="A1:G27"/>
  <sheetViews>
    <sheetView showGridLines="0" workbookViewId="0">
      <pane xSplit="2" ySplit="8" topLeftCell="C9"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1.3" customWidth="1" min="1" max="1"/>
    <col width="44" customWidth="1" min="2" max="2"/>
    <col width="22" customWidth="1" min="3" max="3"/>
    <col width="22" customWidth="1" min="4" max="4"/>
    <col width="20" customWidth="1" min="5" max="5"/>
    <col width="20" customWidth="1" min="6" max="6"/>
    <col width="44" customWidth="1" min="7" max="7"/>
  </cols>
  <sheetData>
    <row r="1" ht="34" customHeight="1"/>
    <row r="2" ht="16" customHeight="1">
      <c r="B2" s="41" t="inlineStr">
        <is>
          <r>
            <rPr>
              <rFont val="Arial"/>
              <b val="1"/>
              <color rgb="00070814"/>
              <sz val="9.5"/>
            </rPr>
            <t>Your company's performance, one deal at a time.</t>
          </r>
          <r>
            <rPr>
              <rFont val="Arial"/>
              <color rgb="005b6072"/>
              <sz val="9"/>
            </rPr>
            <t xml:space="preserve">   |   flipperbookkeeping.com</t>
          </r>
        </is>
      </c>
    </row>
    <row r="3" ht="16.5" customHeight="1">
      <c r="B3" s="42" t="inlineStr">
        <is>
          <t>Flipper Bookkeeping keeps the books for real estate investors and sends you, every month, a profit and loss for each deal, budget against actual during the rehab, holding costs month by month and cash against profit.</t>
        </is>
      </c>
      <c r="C3" s="43" t="n"/>
      <c r="D3" s="43" t="n"/>
      <c r="E3" s="43" t="n"/>
      <c r="F3" s="43" t="n"/>
      <c r="G3" s="43" t="n"/>
    </row>
    <row r="4" ht="20" customHeight="1">
      <c r="B4" s="44" t="inlineStr">
        <is>
          <t>FREE TOOL  |  WHOLESALE DEAL SHEET</t>
        </is>
      </c>
    </row>
    <row r="5">
      <c r="B5" s="1" t="inlineStr">
        <is>
          <t>Deal calculator: an assignment and a double close side by side</t>
        </is>
      </c>
    </row>
    <row r="6">
      <c r="B6" s="2" t="inlineStr">
        <is>
          <t>Example columns: Demo Wholesale LLC Deal 1 and Deal 2, a sample company, invented data. Your columns: type your own deal in the cream cells.</t>
        </is>
      </c>
    </row>
    <row r="7"/>
    <row r="8" ht="58" customHeight="1">
      <c r="B8" s="7" t="inlineStr">
        <is>
          <t>ITEM</t>
        </is>
      </c>
      <c r="C8" s="8" t="inlineStr">
        <is>
          <t>ASSIGNMENT EXAMPLE: DEAL 1, 1807 EXAMPLE DR, WOODLAND</t>
        </is>
      </c>
      <c r="D8" s="8" t="inlineStr">
        <is>
          <t>DOUBLE CLOSE EXAMPLE: DEAL 2, 455 SAMPLE CT, RIO LINDA</t>
        </is>
      </c>
      <c r="E8" s="8" t="inlineStr">
        <is>
          <t>YOUR DEAL AS AN ASSIGNMENT</t>
        </is>
      </c>
      <c r="F8" s="8" t="inlineStr">
        <is>
          <t>YOUR DEAL AS A DOUBLE CLOSE</t>
        </is>
      </c>
      <c r="G8" s="9" t="inlineStr">
        <is>
          <t>WHERE THE NUMBER COMES FROM</t>
        </is>
      </c>
    </row>
    <row r="9">
      <c r="B9" s="10" t="inlineStr">
        <is>
          <t>What you type</t>
        </is>
      </c>
      <c r="C9" s="6" t="n"/>
      <c r="D9" s="6" t="n"/>
      <c r="E9" s="6" t="n"/>
      <c r="F9" s="6" t="n"/>
      <c r="G9" s="11" t="n"/>
    </row>
    <row r="10">
      <c r="B10" s="12" t="inlineStr">
        <is>
          <t>Contract price with the seller</t>
        </is>
      </c>
      <c r="C10" s="13" t="n">
        <v>250000</v>
      </c>
      <c r="D10" s="13" t="n">
        <v>210000</v>
      </c>
      <c r="E10" s="13" t="n"/>
      <c r="F10" s="13" t="n"/>
      <c r="G10" s="11" t="inlineStr">
        <is>
          <t>Your purchase contract</t>
        </is>
      </c>
    </row>
    <row r="11">
      <c r="B11" s="12" t="inlineStr">
        <is>
          <t>Assignment fee</t>
        </is>
      </c>
      <c r="C11" s="13" t="n">
        <v>15000</v>
      </c>
      <c r="D11" s="14" t="inlineStr">
        <is>
          <t>not used</t>
        </is>
      </c>
      <c r="E11" s="13" t="n"/>
      <c r="F11" s="14" t="inlineStr">
        <is>
          <t>not used</t>
        </is>
      </c>
      <c r="G11" s="11" t="inlineStr">
        <is>
          <t>The assignment agreement</t>
        </is>
      </c>
    </row>
    <row r="12">
      <c r="B12" s="12" t="inlineStr">
        <is>
          <t>Title charges withheld from the fee</t>
        </is>
      </c>
      <c r="C12" s="13" t="n">
        <v>750</v>
      </c>
      <c r="D12" s="14" t="inlineStr">
        <is>
          <t>not used</t>
        </is>
      </c>
      <c r="E12" s="13" t="n"/>
      <c r="F12" s="14" t="inlineStr">
        <is>
          <t>not used</t>
        </is>
      </c>
      <c r="G12" s="11" t="inlineStr">
        <is>
          <t>The settlement statement for the assignment</t>
        </is>
      </c>
    </row>
    <row r="13">
      <c r="B13" s="12" t="inlineStr">
        <is>
          <t>Resale price to the end buyer</t>
        </is>
      </c>
      <c r="C13" s="14" t="inlineStr">
        <is>
          <t>not used</t>
        </is>
      </c>
      <c r="D13" s="13" t="n">
        <v>232000</v>
      </c>
      <c r="E13" s="14" t="inlineStr">
        <is>
          <t>not used</t>
        </is>
      </c>
      <c r="F13" s="13" t="n"/>
      <c r="G13" s="11" t="inlineStr">
        <is>
          <t>The settlement statement for the resale</t>
        </is>
      </c>
    </row>
    <row r="14">
      <c r="B14" s="12" t="inlineStr">
        <is>
          <t>Deposit applied at your purchase</t>
        </is>
      </c>
      <c r="C14" s="14" t="inlineStr">
        <is>
          <t>not used</t>
        </is>
      </c>
      <c r="D14" s="13" t="n">
        <v>2000</v>
      </c>
      <c r="E14" s="14" t="inlineStr">
        <is>
          <t>not used</t>
        </is>
      </c>
      <c r="F14" s="13" t="n"/>
      <c r="G14" s="11" t="inlineStr">
        <is>
          <t>The settlement statement for your purchase</t>
        </is>
      </c>
    </row>
    <row r="15">
      <c r="B15" s="12" t="inlineStr">
        <is>
          <t>Funding fee rate</t>
        </is>
      </c>
      <c r="C15" s="14" t="inlineStr">
        <is>
          <t>not used</t>
        </is>
      </c>
      <c r="D15" s="15" t="n">
        <v>0.01</v>
      </c>
      <c r="E15" s="14" t="inlineStr">
        <is>
          <t>not used</t>
        </is>
      </c>
      <c r="F15" s="15" t="n"/>
      <c r="G15" s="11" t="inlineStr">
        <is>
          <t>The transactional funding agreement</t>
        </is>
      </c>
    </row>
    <row r="16">
      <c r="B16" s="12" t="inlineStr">
        <is>
          <t>Closing costs on your purchase statement</t>
        </is>
      </c>
      <c r="C16" s="14" t="inlineStr">
        <is>
          <t>not used</t>
        </is>
      </c>
      <c r="D16" s="13" t="n">
        <v>1350</v>
      </c>
      <c r="E16" s="14" t="inlineStr">
        <is>
          <t>not used</t>
        </is>
      </c>
      <c r="F16" s="13" t="n"/>
      <c r="G16" s="11" t="inlineStr">
        <is>
          <t>The settlement statement for your purchase</t>
        </is>
      </c>
    </row>
    <row r="17">
      <c r="B17" s="12" t="inlineStr">
        <is>
          <t>Closing costs on your resale statement</t>
        </is>
      </c>
      <c r="C17" s="14" t="inlineStr">
        <is>
          <t>not used</t>
        </is>
      </c>
      <c r="D17" s="13" t="n">
        <v>2050</v>
      </c>
      <c r="E17" s="14" t="inlineStr">
        <is>
          <t>not used</t>
        </is>
      </c>
      <c r="F17" s="13" t="n"/>
      <c r="G17" s="11" t="inlineStr">
        <is>
          <t>The settlement statement for the resale</t>
        </is>
      </c>
    </row>
    <row r="18">
      <c r="B18" s="12" t="inlineStr">
        <is>
          <t>Marketing share for this deal</t>
        </is>
      </c>
      <c r="C18" s="13" t="n">
        <v>2400</v>
      </c>
      <c r="D18" s="13" t="n">
        <v>3100</v>
      </c>
      <c r="E18" s="13" t="n"/>
      <c r="F18" s="13" t="n"/>
      <c r="G18" s="11" t="inlineStr">
        <is>
          <t>Marketing invoices, split by the deals each campaign found</t>
        </is>
      </c>
    </row>
    <row r="19">
      <c r="B19" s="10" t="inlineStr">
        <is>
          <t>What it works out to</t>
        </is>
      </c>
      <c r="C19" s="6" t="n"/>
      <c r="D19" s="6" t="n"/>
      <c r="E19" s="6" t="n"/>
      <c r="F19" s="6" t="n"/>
      <c r="G19" s="11" t="n"/>
    </row>
    <row r="20">
      <c r="B20" s="12" t="inlineStr">
        <is>
          <t>What the end buyer pays</t>
        </is>
      </c>
      <c r="C20" s="16">
        <f>IF(C11="","",C10+C11)</f>
        <v/>
      </c>
      <c r="D20" s="16">
        <f>IF(D13="","",D13)</f>
        <v/>
      </c>
      <c r="E20" s="16">
        <f>IF(E11="","",E10+E11)</f>
        <v/>
      </c>
      <c r="F20" s="16">
        <f>IF(F13="","",F13)</f>
        <v/>
      </c>
      <c r="G20" s="11" t="n"/>
    </row>
    <row r="21">
      <c r="B21" s="12" t="inlineStr">
        <is>
          <t>Borrowed from the transactional funder</t>
        </is>
      </c>
      <c r="C21" s="14" t="inlineStr">
        <is>
          <t>not used</t>
        </is>
      </c>
      <c r="D21" s="16">
        <f>IF(D13="","",D10-D14)</f>
        <v/>
      </c>
      <c r="E21" s="14" t="inlineStr">
        <is>
          <t>not used</t>
        </is>
      </c>
      <c r="F21" s="16">
        <f>IF(F13="","",F10-F14)</f>
        <v/>
      </c>
      <c r="G21" s="11" t="n"/>
    </row>
    <row r="22">
      <c r="B22" s="12" t="inlineStr">
        <is>
          <t>Funding fee</t>
        </is>
      </c>
      <c r="C22" s="14" t="inlineStr">
        <is>
          <t>not used</t>
        </is>
      </c>
      <c r="D22" s="16">
        <f>IF(D13="","",D21*D15)</f>
        <v/>
      </c>
      <c r="E22" s="14" t="inlineStr">
        <is>
          <t>not used</t>
        </is>
      </c>
      <c r="F22" s="16">
        <f>IF(F13="","",F21*F15)</f>
        <v/>
      </c>
      <c r="G22" s="11" t="n"/>
    </row>
    <row r="23">
      <c r="B23" s="12" t="inlineStr">
        <is>
          <t>Costs at closing</t>
        </is>
      </c>
      <c r="C23" s="16">
        <f>IF(C11="","",C12)</f>
        <v/>
      </c>
      <c r="D23" s="16">
        <f>IF(D13="","",D22+D16+D17)</f>
        <v/>
      </c>
      <c r="E23" s="16">
        <f>IF(E11="","",E12)</f>
        <v/>
      </c>
      <c r="F23" s="16">
        <f>IF(F13="","",F22+F16+F17)</f>
        <v/>
      </c>
      <c r="G23" s="11" t="inlineStr">
        <is>
          <t>Withheld by title, or the funding fee plus both statements</t>
        </is>
      </c>
    </row>
    <row r="24">
      <c r="B24" s="17" t="inlineStr">
        <is>
          <t>Net at closing: the fee wired to you, or the double close profit</t>
        </is>
      </c>
      <c r="C24" s="18">
        <f>IF(C11="","",C11-C12)</f>
        <v/>
      </c>
      <c r="D24" s="18">
        <f>IF(D13="","",D13-D10-D23)</f>
        <v/>
      </c>
      <c r="E24" s="18">
        <f>IF(E11="","",E11-E12)</f>
        <v/>
      </c>
      <c r="F24" s="18">
        <f>IF(F13="","",F13-F10-F23)</f>
        <v/>
      </c>
      <c r="G24" s="19" t="n"/>
    </row>
    <row r="25">
      <c r="B25" s="20" t="inlineStr">
        <is>
          <t>After marketing</t>
        </is>
      </c>
      <c r="C25" s="21">
        <f>IF(C11="","",C24-C18)</f>
        <v/>
      </c>
      <c r="D25" s="21">
        <f>IF(D13="","",D24-D18)</f>
        <v/>
      </c>
      <c r="E25" s="21">
        <f>IF(E11="","",E24-E18)</f>
        <v/>
      </c>
      <c r="F25" s="21">
        <f>IF(F13="","",F24-F18)</f>
        <v/>
      </c>
      <c r="G25" s="22" t="inlineStr">
        <is>
          <t>What the deal left once its marketing is paid for</t>
        </is>
      </c>
    </row>
    <row r="26"/>
    <row r="27">
      <c r="B27" s="2" t="inlineStr">
        <is>
          <t>Examples: Demo Wholesale LLC, a sample company, invented data. Deal 1 netted $14,250 at closing and Deal 2 $16,520; after marketing $11,850 and $13,420.</t>
        </is>
      </c>
    </row>
  </sheetData>
  <mergeCells count="1">
    <mergeCell ref="B3:G3"/>
  </mergeCell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070814"/>
    <outlinePr summaryBelow="1" summaryRight="1"/>
    <pageSetUpPr fitToPage="1"/>
  </sheetPr>
  <dimension ref="A1:L40"/>
  <sheetViews>
    <sheetView showGridLines="0" workbookViewId="0">
      <pane xSplit="2" ySplit="14" topLeftCell="C15"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1.3" customWidth="1" min="1" max="1"/>
    <col width="12" customWidth="1" min="2" max="2"/>
    <col width="30" customWidth="1" min="3" max="3"/>
    <col width="26" customWidth="1" min="4" max="4"/>
    <col width="14" customWidth="1" min="5" max="5"/>
    <col width="14" customWidth="1" min="6" max="6"/>
    <col width="13" customWidth="1" min="7" max="7"/>
    <col width="16" customWidth="1" min="8" max="8"/>
    <col width="40" customWidth="1" min="9" max="9"/>
    <col width="14" customWidth="1" min="10" max="10"/>
    <col width="10" customWidth="1" min="11" max="11"/>
    <col width="14" customWidth="1" min="12" max="12"/>
  </cols>
  <sheetData>
    <row r="1" ht="34" customHeight="1"/>
    <row r="2" ht="16" customHeight="1">
      <c r="B2" s="41" t="inlineStr">
        <is>
          <r>
            <rPr>
              <rFont val="Arial"/>
              <b val="1"/>
              <color rgb="00070814"/>
              <sz val="9.5"/>
            </rPr>
            <t>Your company's performance, one deal at a time.</t>
          </r>
          <r>
            <rPr>
              <rFont val="Arial"/>
              <color rgb="005b6072"/>
              <sz val="9"/>
            </rPr>
            <t xml:space="preserve">   |   flipperbookkeeping.com</t>
          </r>
        </is>
      </c>
    </row>
    <row r="3" ht="16.5" customHeight="1">
      <c r="B3" s="42" t="inlineStr">
        <is>
          <t>Flipper Bookkeeping keeps the books for real estate investors and sends you, every month, a profit and loss for each deal, budget against actual during the rehab, holding costs month by month and cash against profit.</t>
        </is>
      </c>
      <c r="C3" s="43" t="n"/>
      <c r="D3" s="43" t="n"/>
      <c r="E3" s="43" t="n"/>
      <c r="F3" s="43" t="n"/>
      <c r="G3" s="43" t="n"/>
      <c r="H3" s="43" t="n"/>
      <c r="I3" s="43" t="n"/>
      <c r="J3" s="43" t="n"/>
      <c r="K3" s="43" t="n"/>
      <c r="L3" s="43" t="n"/>
    </row>
    <row r="4" ht="20" customHeight="1">
      <c r="B4" s="44" t="inlineStr">
        <is>
          <t>FREE TOOL  |  WHOLESALE DEAL SHEET</t>
        </is>
      </c>
    </row>
    <row r="5">
      <c r="B5" s="1" t="inlineStr">
        <is>
          <t>Deposit tracker (example rows: Demo Wholesale LLC, invented data)</t>
        </is>
      </c>
    </row>
    <row r="6">
      <c r="B6" s="2" t="inlineStr">
        <is>
          <t>Status: pick Still out, Applied, Refunded or Forfeited from the list in each row.</t>
        </is>
      </c>
    </row>
    <row r="7">
      <c r="B7" s="23" t="inlineStr">
        <is>
          <t>Still out on this date</t>
        </is>
      </c>
      <c r="C7" s="24" t="n"/>
      <c r="D7" s="24" t="n"/>
      <c r="E7" s="45" t="n">
        <v>46295</v>
      </c>
    </row>
    <row r="8">
      <c r="B8" s="12" t="inlineStr">
        <is>
          <t>Year</t>
        </is>
      </c>
      <c r="C8" s="6" t="n"/>
      <c r="D8" s="6" t="n"/>
      <c r="E8" s="26" t="n">
        <v>2026</v>
      </c>
    </row>
    <row r="9">
      <c r="B9" s="10" t="inlineStr">
        <is>
          <t>Deposits paid in that year</t>
        </is>
      </c>
      <c r="C9" s="6" t="n"/>
      <c r="D9" s="6" t="n"/>
      <c r="E9" s="27">
        <f>SUMIFS($G$15:$G$38,$K$15:$K$38,$E$8)</f>
        <v/>
      </c>
    </row>
    <row r="10">
      <c r="B10" s="10" t="inlineStr">
        <is>
          <t>Still out on that date</t>
        </is>
      </c>
      <c r="C10" s="6" t="n"/>
      <c r="D10" s="6" t="n"/>
      <c r="E10" s="27">
        <f>SUM($L$15:$L$38)</f>
        <v/>
      </c>
    </row>
    <row r="11">
      <c r="B11" s="12" t="inlineStr">
        <is>
          <t>Status Still out, all rows</t>
        </is>
      </c>
      <c r="C11" s="6" t="n"/>
      <c r="D11" s="6" t="n"/>
      <c r="E11" s="28">
        <f>SUMIFS($G$15:$G$38,$H$15:$H$38,"Still out")</f>
        <v/>
      </c>
    </row>
    <row r="12">
      <c r="B12" s="29" t="inlineStr">
        <is>
          <t>Status Forfeited, all rows</t>
        </is>
      </c>
      <c r="C12" s="30" t="n"/>
      <c r="D12" s="30" t="n"/>
      <c r="E12" s="31">
        <f>SUMIFS($G$15:$G$38,$H$15:$H$38,"Forfeited")</f>
        <v/>
      </c>
    </row>
    <row r="13"/>
    <row r="14" ht="46" customHeight="1">
      <c r="B14" s="7" t="inlineStr">
        <is>
          <t>DEAL</t>
        </is>
      </c>
      <c r="C14" s="8" t="inlineStr">
        <is>
          <t>ADDRESS</t>
        </is>
      </c>
      <c r="D14" s="8" t="inlineStr">
        <is>
          <t>LEAD SOURCE</t>
        </is>
      </c>
      <c r="E14" s="8" t="inlineStr">
        <is>
          <t>CONTRACT SIGNED</t>
        </is>
      </c>
      <c r="F14" s="8" t="inlineStr">
        <is>
          <t>DEPOSIT PAID</t>
        </is>
      </c>
      <c r="G14" s="8" t="inlineStr">
        <is>
          <t>AMOUNT</t>
        </is>
      </c>
      <c r="H14" s="8" t="inlineStr">
        <is>
          <t>STATUS</t>
        </is>
      </c>
      <c r="I14" s="8" t="inlineStr">
        <is>
          <t>OUTCOME</t>
        </is>
      </c>
      <c r="J14" s="8" t="inlineStr">
        <is>
          <t>OUTCOME DATE</t>
        </is>
      </c>
      <c r="K14" s="8" t="inlineStr">
        <is>
          <t>YEAR PAID</t>
        </is>
      </c>
      <c r="L14" s="9" t="inlineStr">
        <is>
          <t>OUT ON THE DATE ABOVE</t>
        </is>
      </c>
    </row>
    <row r="15">
      <c r="B15" s="32" t="inlineStr">
        <is>
          <t>Deal 1</t>
        </is>
      </c>
      <c r="C15" s="33" t="inlineStr">
        <is>
          <t>1807 Example Dr, Woodland, CA</t>
        </is>
      </c>
      <c r="D15" s="33" t="inlineStr">
        <is>
          <t>Mail campaign</t>
        </is>
      </c>
      <c r="E15" s="46" t="n">
        <v>46170</v>
      </c>
      <c r="F15" s="46" t="n">
        <v>46175</v>
      </c>
      <c r="G15" s="13" t="n">
        <v>1000</v>
      </c>
      <c r="H15" s="33" t="inlineStr">
        <is>
          <t>Refunded</t>
        </is>
      </c>
      <c r="I15" s="33" t="inlineStr">
        <is>
          <t>Returned by title Jul 14, 2026</t>
        </is>
      </c>
      <c r="J15" s="46" t="n">
        <v>46217</v>
      </c>
      <c r="K15" s="35">
        <f>IF(F15="","",YEAR(F15))</f>
        <v/>
      </c>
      <c r="L15" s="28">
        <f>IF(OR(F15="",G15=""),"",IF(F15&gt;$E$7,0,IF(OR(J15="",J15&gt;$E$7),G15,0)))</f>
        <v/>
      </c>
    </row>
    <row r="16">
      <c r="B16" s="32" t="inlineStr">
        <is>
          <t>Deal 2</t>
        </is>
      </c>
      <c r="C16" s="33" t="inlineStr">
        <is>
          <t>455 Sample Ct, Rio Linda, CA</t>
        </is>
      </c>
      <c r="D16" s="33" t="inlineStr">
        <is>
          <t>Cold calling</t>
        </is>
      </c>
      <c r="E16" s="46" t="n">
        <v>46237</v>
      </c>
      <c r="F16" s="46" t="n">
        <v>46239</v>
      </c>
      <c r="G16" s="13" t="n">
        <v>2000</v>
      </c>
      <c r="H16" s="33" t="inlineStr">
        <is>
          <t>Applied</t>
        </is>
      </c>
      <c r="I16" s="33" t="inlineStr">
        <is>
          <t>Applied to the purchase Sep 16, 2026</t>
        </is>
      </c>
      <c r="J16" s="46" t="n">
        <v>46281</v>
      </c>
      <c r="K16" s="35">
        <f>IF(F16="","",YEAR(F16))</f>
        <v/>
      </c>
      <c r="L16" s="28">
        <f>IF(OR(F16="",G16=""),"",IF(F16&gt;$E$7,0,IF(OR(J16="",J16&gt;$E$7),G16,0)))</f>
        <v/>
      </c>
    </row>
    <row r="17">
      <c r="B17" s="32" t="inlineStr">
        <is>
          <t>Deal 3</t>
        </is>
      </c>
      <c r="C17" s="33" t="inlineStr">
        <is>
          <t>3120 Mock Ln, Marysville, CA</t>
        </is>
      </c>
      <c r="D17" s="33" t="inlineStr">
        <is>
          <t>Mail campaign</t>
        </is>
      </c>
      <c r="E17" s="46" t="n">
        <v>46191</v>
      </c>
      <c r="F17" s="46" t="n">
        <v>46193</v>
      </c>
      <c r="G17" s="13" t="n">
        <v>1500</v>
      </c>
      <c r="H17" s="33" t="inlineStr">
        <is>
          <t>Forfeited</t>
        </is>
      </c>
      <c r="I17" s="33" t="inlineStr">
        <is>
          <t>Forfeited Aug 12, 2026</t>
        </is>
      </c>
      <c r="J17" s="46" t="n">
        <v>46246</v>
      </c>
      <c r="K17" s="35">
        <f>IF(F17="","",YEAR(F17))</f>
        <v/>
      </c>
      <c r="L17" s="28">
        <f>IF(OR(F17="",G17=""),"",IF(F17&gt;$E$7,0,IF(OR(J17="",J17&gt;$E$7),G17,0)))</f>
        <v/>
      </c>
    </row>
    <row r="18">
      <c r="B18" s="32" t="inlineStr">
        <is>
          <t>Deal 4</t>
        </is>
      </c>
      <c r="C18" s="33" t="inlineStr">
        <is>
          <t>940 Mock Ave, Dixon, CA</t>
        </is>
      </c>
      <c r="D18" s="33" t="inlineStr">
        <is>
          <t>Cold calling follow-up list</t>
        </is>
      </c>
      <c r="E18" s="46" t="n">
        <v>46281</v>
      </c>
      <c r="F18" s="46" t="n">
        <v>46283</v>
      </c>
      <c r="G18" s="13" t="n">
        <v>2500</v>
      </c>
      <c r="H18" s="33" t="inlineStr">
        <is>
          <t>Still out</t>
        </is>
      </c>
      <c r="I18" s="33" t="inlineStr">
        <is>
          <t>Still out on Sep 30, 2026. Contract closing date Oct 30, 2026.</t>
        </is>
      </c>
      <c r="J18" s="46" t="n"/>
      <c r="K18" s="35">
        <f>IF(F18="","",YEAR(F18))</f>
        <v/>
      </c>
      <c r="L18" s="28">
        <f>IF(OR(F18="",G18=""),"",IF(F18&gt;$E$7,0,IF(OR(J18="",J18&gt;$E$7),G18,0)))</f>
        <v/>
      </c>
    </row>
    <row r="19">
      <c r="B19" s="32" t="n"/>
      <c r="C19" s="33" t="n"/>
      <c r="D19" s="33" t="n"/>
      <c r="E19" s="46" t="n"/>
      <c r="F19" s="46" t="n"/>
      <c r="G19" s="13" t="n"/>
      <c r="H19" s="33" t="n"/>
      <c r="I19" s="33" t="n"/>
      <c r="J19" s="46" t="n"/>
      <c r="K19" s="35">
        <f>IF(F19="","",YEAR(F19))</f>
        <v/>
      </c>
      <c r="L19" s="28">
        <f>IF(OR(F19="",G19=""),"",IF(F19&gt;$E$7,0,IF(OR(J19="",J19&gt;$E$7),G19,0)))</f>
        <v/>
      </c>
    </row>
    <row r="20">
      <c r="B20" s="32" t="n"/>
      <c r="C20" s="33" t="n"/>
      <c r="D20" s="33" t="n"/>
      <c r="E20" s="46" t="n"/>
      <c r="F20" s="46" t="n"/>
      <c r="G20" s="13" t="n"/>
      <c r="H20" s="33" t="n"/>
      <c r="I20" s="33" t="n"/>
      <c r="J20" s="46" t="n"/>
      <c r="K20" s="35">
        <f>IF(F20="","",YEAR(F20))</f>
        <v/>
      </c>
      <c r="L20" s="28">
        <f>IF(OR(F20="",G20=""),"",IF(F20&gt;$E$7,0,IF(OR(J20="",J20&gt;$E$7),G20,0)))</f>
        <v/>
      </c>
    </row>
    <row r="21">
      <c r="B21" s="32" t="n"/>
      <c r="C21" s="33" t="n"/>
      <c r="D21" s="33" t="n"/>
      <c r="E21" s="46" t="n"/>
      <c r="F21" s="46" t="n"/>
      <c r="G21" s="13" t="n"/>
      <c r="H21" s="33" t="n"/>
      <c r="I21" s="33" t="n"/>
      <c r="J21" s="46" t="n"/>
      <c r="K21" s="35">
        <f>IF(F21="","",YEAR(F21))</f>
        <v/>
      </c>
      <c r="L21" s="28">
        <f>IF(OR(F21="",G21=""),"",IF(F21&gt;$E$7,0,IF(OR(J21="",J21&gt;$E$7),G21,0)))</f>
        <v/>
      </c>
    </row>
    <row r="22">
      <c r="B22" s="32" t="n"/>
      <c r="C22" s="33" t="n"/>
      <c r="D22" s="33" t="n"/>
      <c r="E22" s="46" t="n"/>
      <c r="F22" s="46" t="n"/>
      <c r="G22" s="13" t="n"/>
      <c r="H22" s="33" t="n"/>
      <c r="I22" s="33" t="n"/>
      <c r="J22" s="46" t="n"/>
      <c r="K22" s="35">
        <f>IF(F22="","",YEAR(F22))</f>
        <v/>
      </c>
      <c r="L22" s="28">
        <f>IF(OR(F22="",G22=""),"",IF(F22&gt;$E$7,0,IF(OR(J22="",J22&gt;$E$7),G22,0)))</f>
        <v/>
      </c>
    </row>
    <row r="23">
      <c r="B23" s="32" t="n"/>
      <c r="C23" s="33" t="n"/>
      <c r="D23" s="33" t="n"/>
      <c r="E23" s="46" t="n"/>
      <c r="F23" s="46" t="n"/>
      <c r="G23" s="13" t="n"/>
      <c r="H23" s="33" t="n"/>
      <c r="I23" s="33" t="n"/>
      <c r="J23" s="46" t="n"/>
      <c r="K23" s="35">
        <f>IF(F23="","",YEAR(F23))</f>
        <v/>
      </c>
      <c r="L23" s="28">
        <f>IF(OR(F23="",G23=""),"",IF(F23&gt;$E$7,0,IF(OR(J23="",J23&gt;$E$7),G23,0)))</f>
        <v/>
      </c>
    </row>
    <row r="24">
      <c r="B24" s="32" t="n"/>
      <c r="C24" s="33" t="n"/>
      <c r="D24" s="33" t="n"/>
      <c r="E24" s="46" t="n"/>
      <c r="F24" s="46" t="n"/>
      <c r="G24" s="13" t="n"/>
      <c r="H24" s="33" t="n"/>
      <c r="I24" s="33" t="n"/>
      <c r="J24" s="46" t="n"/>
      <c r="K24" s="35">
        <f>IF(F24="","",YEAR(F24))</f>
        <v/>
      </c>
      <c r="L24" s="28">
        <f>IF(OR(F24="",G24=""),"",IF(F24&gt;$E$7,0,IF(OR(J24="",J24&gt;$E$7),G24,0)))</f>
        <v/>
      </c>
    </row>
    <row r="25">
      <c r="B25" s="32" t="n"/>
      <c r="C25" s="33" t="n"/>
      <c r="D25" s="33" t="n"/>
      <c r="E25" s="46" t="n"/>
      <c r="F25" s="46" t="n"/>
      <c r="G25" s="13" t="n"/>
      <c r="H25" s="33" t="n"/>
      <c r="I25" s="33" t="n"/>
      <c r="J25" s="46" t="n"/>
      <c r="K25" s="35">
        <f>IF(F25="","",YEAR(F25))</f>
        <v/>
      </c>
      <c r="L25" s="28">
        <f>IF(OR(F25="",G25=""),"",IF(F25&gt;$E$7,0,IF(OR(J25="",J25&gt;$E$7),G25,0)))</f>
        <v/>
      </c>
    </row>
    <row r="26">
      <c r="B26" s="32" t="n"/>
      <c r="C26" s="33" t="n"/>
      <c r="D26" s="33" t="n"/>
      <c r="E26" s="46" t="n"/>
      <c r="F26" s="46" t="n"/>
      <c r="G26" s="13" t="n"/>
      <c r="H26" s="33" t="n"/>
      <c r="I26" s="33" t="n"/>
      <c r="J26" s="46" t="n"/>
      <c r="K26" s="35">
        <f>IF(F26="","",YEAR(F26))</f>
        <v/>
      </c>
      <c r="L26" s="28">
        <f>IF(OR(F26="",G26=""),"",IF(F26&gt;$E$7,0,IF(OR(J26="",J26&gt;$E$7),G26,0)))</f>
        <v/>
      </c>
    </row>
    <row r="27">
      <c r="B27" s="32" t="n"/>
      <c r="C27" s="33" t="n"/>
      <c r="D27" s="33" t="n"/>
      <c r="E27" s="46" t="n"/>
      <c r="F27" s="46" t="n"/>
      <c r="G27" s="13" t="n"/>
      <c r="H27" s="33" t="n"/>
      <c r="I27" s="33" t="n"/>
      <c r="J27" s="46" t="n"/>
      <c r="K27" s="35">
        <f>IF(F27="","",YEAR(F27))</f>
        <v/>
      </c>
      <c r="L27" s="28">
        <f>IF(OR(F27="",G27=""),"",IF(F27&gt;$E$7,0,IF(OR(J27="",J27&gt;$E$7),G27,0)))</f>
        <v/>
      </c>
    </row>
    <row r="28">
      <c r="B28" s="32" t="n"/>
      <c r="C28" s="33" t="n"/>
      <c r="D28" s="33" t="n"/>
      <c r="E28" s="46" t="n"/>
      <c r="F28" s="46" t="n"/>
      <c r="G28" s="13" t="n"/>
      <c r="H28" s="33" t="n"/>
      <c r="I28" s="33" t="n"/>
      <c r="J28" s="46" t="n"/>
      <c r="K28" s="35">
        <f>IF(F28="","",YEAR(F28))</f>
        <v/>
      </c>
      <c r="L28" s="28">
        <f>IF(OR(F28="",G28=""),"",IF(F28&gt;$E$7,0,IF(OR(J28="",J28&gt;$E$7),G28,0)))</f>
        <v/>
      </c>
    </row>
    <row r="29">
      <c r="B29" s="32" t="n"/>
      <c r="C29" s="33" t="n"/>
      <c r="D29" s="33" t="n"/>
      <c r="E29" s="46" t="n"/>
      <c r="F29" s="46" t="n"/>
      <c r="G29" s="13" t="n"/>
      <c r="H29" s="33" t="n"/>
      <c r="I29" s="33" t="n"/>
      <c r="J29" s="46" t="n"/>
      <c r="K29" s="35">
        <f>IF(F29="","",YEAR(F29))</f>
        <v/>
      </c>
      <c r="L29" s="28">
        <f>IF(OR(F29="",G29=""),"",IF(F29&gt;$E$7,0,IF(OR(J29="",J29&gt;$E$7),G29,0)))</f>
        <v/>
      </c>
    </row>
    <row r="30">
      <c r="B30" s="32" t="n"/>
      <c r="C30" s="33" t="n"/>
      <c r="D30" s="33" t="n"/>
      <c r="E30" s="46" t="n"/>
      <c r="F30" s="46" t="n"/>
      <c r="G30" s="13" t="n"/>
      <c r="H30" s="33" t="n"/>
      <c r="I30" s="33" t="n"/>
      <c r="J30" s="46" t="n"/>
      <c r="K30" s="35">
        <f>IF(F30="","",YEAR(F30))</f>
        <v/>
      </c>
      <c r="L30" s="28">
        <f>IF(OR(F30="",G30=""),"",IF(F30&gt;$E$7,0,IF(OR(J30="",J30&gt;$E$7),G30,0)))</f>
        <v/>
      </c>
    </row>
    <row r="31">
      <c r="B31" s="32" t="n"/>
      <c r="C31" s="33" t="n"/>
      <c r="D31" s="33" t="n"/>
      <c r="E31" s="46" t="n"/>
      <c r="F31" s="46" t="n"/>
      <c r="G31" s="13" t="n"/>
      <c r="H31" s="33" t="n"/>
      <c r="I31" s="33" t="n"/>
      <c r="J31" s="46" t="n"/>
      <c r="K31" s="35">
        <f>IF(F31="","",YEAR(F31))</f>
        <v/>
      </c>
      <c r="L31" s="28">
        <f>IF(OR(F31="",G31=""),"",IF(F31&gt;$E$7,0,IF(OR(J31="",J31&gt;$E$7),G31,0)))</f>
        <v/>
      </c>
    </row>
    <row r="32">
      <c r="B32" s="32" t="n"/>
      <c r="C32" s="33" t="n"/>
      <c r="D32" s="33" t="n"/>
      <c r="E32" s="46" t="n"/>
      <c r="F32" s="46" t="n"/>
      <c r="G32" s="13" t="n"/>
      <c r="H32" s="33" t="n"/>
      <c r="I32" s="33" t="n"/>
      <c r="J32" s="46" t="n"/>
      <c r="K32" s="35">
        <f>IF(F32="","",YEAR(F32))</f>
        <v/>
      </c>
      <c r="L32" s="28">
        <f>IF(OR(F32="",G32=""),"",IF(F32&gt;$E$7,0,IF(OR(J32="",J32&gt;$E$7),G32,0)))</f>
        <v/>
      </c>
    </row>
    <row r="33">
      <c r="B33" s="32" t="n"/>
      <c r="C33" s="33" t="n"/>
      <c r="D33" s="33" t="n"/>
      <c r="E33" s="46" t="n"/>
      <c r="F33" s="46" t="n"/>
      <c r="G33" s="13" t="n"/>
      <c r="H33" s="33" t="n"/>
      <c r="I33" s="33" t="n"/>
      <c r="J33" s="46" t="n"/>
      <c r="K33" s="35">
        <f>IF(F33="","",YEAR(F33))</f>
        <v/>
      </c>
      <c r="L33" s="28">
        <f>IF(OR(F33="",G33=""),"",IF(F33&gt;$E$7,0,IF(OR(J33="",J33&gt;$E$7),G33,0)))</f>
        <v/>
      </c>
    </row>
    <row r="34">
      <c r="B34" s="32" t="n"/>
      <c r="C34" s="33" t="n"/>
      <c r="D34" s="33" t="n"/>
      <c r="E34" s="46" t="n"/>
      <c r="F34" s="46" t="n"/>
      <c r="G34" s="13" t="n"/>
      <c r="H34" s="33" t="n"/>
      <c r="I34" s="33" t="n"/>
      <c r="J34" s="46" t="n"/>
      <c r="K34" s="35">
        <f>IF(F34="","",YEAR(F34))</f>
        <v/>
      </c>
      <c r="L34" s="28">
        <f>IF(OR(F34="",G34=""),"",IF(F34&gt;$E$7,0,IF(OR(J34="",J34&gt;$E$7),G34,0)))</f>
        <v/>
      </c>
    </row>
    <row r="35">
      <c r="B35" s="32" t="n"/>
      <c r="C35" s="33" t="n"/>
      <c r="D35" s="33" t="n"/>
      <c r="E35" s="46" t="n"/>
      <c r="F35" s="46" t="n"/>
      <c r="G35" s="13" t="n"/>
      <c r="H35" s="33" t="n"/>
      <c r="I35" s="33" t="n"/>
      <c r="J35" s="46" t="n"/>
      <c r="K35" s="35">
        <f>IF(F35="","",YEAR(F35))</f>
        <v/>
      </c>
      <c r="L35" s="28">
        <f>IF(OR(F35="",G35=""),"",IF(F35&gt;$E$7,0,IF(OR(J35="",J35&gt;$E$7),G35,0)))</f>
        <v/>
      </c>
    </row>
    <row r="36">
      <c r="B36" s="32" t="n"/>
      <c r="C36" s="33" t="n"/>
      <c r="D36" s="33" t="n"/>
      <c r="E36" s="46" t="n"/>
      <c r="F36" s="46" t="n"/>
      <c r="G36" s="13" t="n"/>
      <c r="H36" s="33" t="n"/>
      <c r="I36" s="33" t="n"/>
      <c r="J36" s="46" t="n"/>
      <c r="K36" s="35">
        <f>IF(F36="","",YEAR(F36))</f>
        <v/>
      </c>
      <c r="L36" s="28">
        <f>IF(OR(F36="",G36=""),"",IF(F36&gt;$E$7,0,IF(OR(J36="",J36&gt;$E$7),G36,0)))</f>
        <v/>
      </c>
    </row>
    <row r="37">
      <c r="B37" s="32" t="n"/>
      <c r="C37" s="33" t="n"/>
      <c r="D37" s="33" t="n"/>
      <c r="E37" s="46" t="n"/>
      <c r="F37" s="46" t="n"/>
      <c r="G37" s="13" t="n"/>
      <c r="H37" s="33" t="n"/>
      <c r="I37" s="33" t="n"/>
      <c r="J37" s="46" t="n"/>
      <c r="K37" s="35">
        <f>IF(F37="","",YEAR(F37))</f>
        <v/>
      </c>
      <c r="L37" s="28">
        <f>IF(OR(F37="",G37=""),"",IF(F37&gt;$E$7,0,IF(OR(J37="",J37&gt;$E$7),G37,0)))</f>
        <v/>
      </c>
    </row>
    <row r="38">
      <c r="B38" s="36" t="n"/>
      <c r="C38" s="37" t="n"/>
      <c r="D38" s="37" t="n"/>
      <c r="E38" s="47" t="n"/>
      <c r="F38" s="47" t="n"/>
      <c r="G38" s="39" t="n"/>
      <c r="H38" s="37" t="n"/>
      <c r="I38" s="37" t="n"/>
      <c r="J38" s="47" t="n"/>
      <c r="K38" s="40">
        <f>IF(F38="","",YEAR(F38))</f>
        <v/>
      </c>
      <c r="L38" s="31">
        <f>IF(OR(F38="",G38=""),"",IF(F38&gt;$E$7,0,IF(OR(J38="",J38&gt;$E$7),G38,0)))</f>
        <v/>
      </c>
    </row>
    <row r="39"/>
    <row r="40">
      <c r="B40" s="2" t="inlineStr">
        <is>
          <t>Out on the date above counts a deposit paid by that date whose outcome date is empty or later. Example rows: sample company, invented data.</t>
        </is>
      </c>
    </row>
  </sheetData>
  <mergeCells count="1">
    <mergeCell ref="B3:L3"/>
  </mergeCells>
  <dataValidations count="1">
    <dataValidation sqref="H15:H38" showDropDown="0" showInputMessage="0" showErrorMessage="0" allowBlank="1" type="list">
      <formula1>"Still out,Applied,Refunded,Forfeited"</formula1>
    </dataValidation>
  </dataValidations>
  <pageMargins left="0.75" right="0.75" top="0.6" bottom="0.7" header="0.5" footer="0.3"/>
  <pageSetup orientation="landscape" fitToHeight="0" fitToWidth="1"/>
  <headerFooter>
    <oddHeader/>
    <oddFooter>&amp;L&amp;"Arial,Bold"&amp;K070814Flipper Bookkeeping&amp;C&amp;"Arial"flipperbookkeeping.com&amp;R&amp;"Arial"&amp;A  |  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2026-10-28T16:00:36Z</dcterms:created>
  <dcterms:modified xmlns:dcterms="http://purl.org/dc/terms/" xmlns:xsi="http://www.w3.org/2001/XMLSchema-instance" xsi:type="dcterms:W3CDTF">2026-10-28T16:00:37Z</dcterms:modified>
</cp:coreProperties>
</file>