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Houses" sheetId="2" state="visible" r:id="rId2"/>
    <sheet xmlns:r="http://schemas.openxmlformats.org/officeDocument/2006/relationships" name="Budget vs actual" sheetId="3" state="visible" r:id="rId3"/>
    <sheet xmlns:r="http://schemas.openxmlformats.org/officeDocument/2006/relationships" name="Loan draws" sheetId="4" state="visible" r:id="rId4"/>
    <sheet xmlns:r="http://schemas.openxmlformats.org/officeDocument/2006/relationships" name="Subcontractors" sheetId="5" state="visible" r:id="rId5"/>
  </sheets>
  <definedNames>
    <definedName name="_xlnm.Print_Titles" localSheetId="0">'How to use'!$2:$4</definedName>
    <definedName name="_xlnm.Print_Titles" localSheetId="1">'Houses'!$2:$4</definedName>
    <definedName name="_xlnm.Print_Titles" localSheetId="2">'Budget vs actual'!$2:$4</definedName>
    <definedName name="_xlnm.Print_Titles" localSheetId="3">'Loan draws'!$2:$4</definedName>
    <definedName name="_xlnm.Print_Titles" localSheetId="4">'Subcontractors'!$2:$4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.00;-$#,##0.00;&quot;-&quot;"/>
    <numFmt numFmtId="166" formatCode="0.0%;-0.0%;&quot;-&quot;"/>
  </numFmts>
  <fonts count="10">
    <font>
      <name val="Calibri"/>
      <family val="2"/>
      <color theme="1"/>
      <sz val="11"/>
      <scheme val="minor"/>
    </font>
    <font>
      <name val="Arial"/>
      <b val="1"/>
      <color rgb="00070814"/>
      <sz val="14"/>
    </font>
    <font>
      <name val="Arial"/>
      <i val="1"/>
      <color rgb="005B6072"/>
      <sz val="9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70814"/>
      <sz val="10"/>
    </font>
    <font>
      <name val="Arial"/>
      <b val="1"/>
      <color rgb="00F4F2E9"/>
      <sz val="9"/>
    </font>
    <font>
      <name val="Arial"/>
      <b val="1"/>
      <color rgb="00070814"/>
      <sz val="9.5"/>
    </font>
    <font>
      <name val="Arial"/>
      <color rgb="005b6072"/>
      <sz val="8.5"/>
    </font>
    <font>
      <name val="Arial"/>
      <b val="1"/>
      <color rgb="005b6072"/>
      <sz val="8"/>
    </font>
  </fonts>
  <fills count="4">
    <fill>
      <patternFill/>
    </fill>
    <fill>
      <patternFill patternType="gray125"/>
    </fill>
    <fill>
      <patternFill patternType="solid">
        <fgColor rgb="00F4F2E9"/>
      </patternFill>
    </fill>
    <fill>
      <patternFill patternType="solid">
        <fgColor rgb="00070814"/>
      </patternFill>
    </fill>
  </fills>
  <borders count="25">
    <border>
      <left/>
      <right/>
      <top/>
      <bottom/>
      <diagonal/>
    </border>
    <border>
      <bottom style="hair">
        <color rgb="00070814"/>
      </bottom>
    </border>
    <border>
      <bottom style="medium">
        <color rgb="00FFE81F"/>
      </bottom>
    </border>
    <border>
      <top style="medium">
        <color rgb="00070814"/>
      </top>
    </border>
    <border>
      <left style="medium">
        <color rgb="00070814"/>
      </left>
      <top style="medium">
        <color rgb="00070814"/>
      </top>
      <bottom style="medium">
        <color rgb="00FFE81F"/>
      </bottom>
    </border>
    <border>
      <top style="medium">
        <color rgb="00070814"/>
      </top>
      <bottom style="medium">
        <color rgb="00FFE81F"/>
      </bottom>
    </border>
    <border>
      <right style="medium">
        <color rgb="00070814"/>
      </right>
      <top style="medium">
        <color rgb="00070814"/>
      </top>
      <bottom style="medium">
        <color rgb="00FFE81F"/>
      </bottom>
    </border>
    <border>
      <left style="medium">
        <color rgb="00070814"/>
      </left>
      <bottom style="hair">
        <color rgb="00070814"/>
      </bottom>
    </border>
    <border>
      <right style="medium">
        <color rgb="00070814"/>
      </right>
      <bottom style="hair">
        <color rgb="00070814"/>
      </bottom>
    </border>
    <border>
      <left style="medium">
        <color rgb="00070814"/>
      </left>
      <right/>
      <top/>
      <bottom/>
    </border>
    <border>
      <left/>
      <right/>
      <top/>
      <bottom/>
    </border>
    <border>
      <left/>
      <right style="medium">
        <color rgb="00070814"/>
      </right>
      <top/>
      <bottom/>
    </border>
    <border>
      <left style="medium">
        <color rgb="00070814"/>
      </left>
      <top style="medium">
        <color rgb="00070814"/>
      </top>
    </border>
    <border>
      <right style="medium">
        <color rgb="00070814"/>
      </right>
      <top style="medium">
        <color rgb="00070814"/>
      </top>
    </border>
    <border>
      <left style="medium">
        <color rgb="00070814"/>
      </left>
      <right/>
      <top/>
      <bottom style="medium">
        <color rgb="00070814"/>
      </bottom>
    </border>
    <border>
      <bottom style="medium">
        <color rgb="00070814"/>
      </bottom>
    </border>
    <border>
      <left/>
      <right/>
      <top/>
      <bottom style="medium">
        <color rgb="00070814"/>
      </bottom>
    </border>
    <border>
      <left/>
      <right style="medium">
        <color rgb="00070814"/>
      </right>
      <top/>
      <bottom style="medium">
        <color rgb="00070814"/>
      </bottom>
    </border>
    <border>
      <left style="medium">
        <color rgb="00070814"/>
      </left>
      <top style="medium">
        <color rgb="00070814"/>
      </top>
      <bottom style="medium">
        <color rgb="00070814"/>
      </bottom>
    </border>
    <border>
      <top style="medium">
        <color rgb="00070814"/>
      </top>
      <bottom style="medium">
        <color rgb="00070814"/>
      </bottom>
    </border>
    <border>
      <right style="medium">
        <color rgb="00070814"/>
      </right>
      <top style="medium">
        <color rgb="00070814"/>
      </top>
      <bottom style="medium">
        <color rgb="00070814"/>
      </bottom>
    </border>
    <border>
      <left style="medium">
        <color rgb="00070814"/>
      </left>
      <bottom style="medium">
        <color rgb="00070814"/>
      </bottom>
    </border>
    <border>
      <right style="medium">
        <color rgb="00070814"/>
      </right>
      <bottom style="medium">
        <color rgb="00070814"/>
      </bottom>
    </border>
    <border>
      <bottom style="thick">
        <color rgb="00ffe81f"/>
      </bottom>
    </border>
    <border>
      <left/>
      <right/>
      <top/>
      <bottom style="thick">
        <color rgb="00ffe81f"/>
      </bottom>
      <diagonal/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3" fillId="0" borderId="1" pivotButton="0" quotePrefix="0" xfId="0"/>
    <xf numFmtId="0" fontId="3" fillId="0" borderId="0" pivotButton="0" quotePrefix="0" xfId="0"/>
    <xf numFmtId="164" fontId="5" fillId="2" borderId="1" applyAlignment="1" pivotButton="0" quotePrefix="0" xfId="0">
      <alignment vertical="top"/>
    </xf>
    <xf numFmtId="0" fontId="6" fillId="3" borderId="4" applyAlignment="1" pivotButton="0" quotePrefix="0" xfId="0">
      <alignment vertical="center" wrapText="1"/>
    </xf>
    <xf numFmtId="0" fontId="6" fillId="3" borderId="5" applyAlignment="1" pivotButton="0" quotePrefix="0" xfId="0">
      <alignment vertical="center" wrapText="1"/>
    </xf>
    <xf numFmtId="0" fontId="6" fillId="3" borderId="6" applyAlignment="1" pivotButton="0" quotePrefix="0" xfId="0">
      <alignment vertical="center" wrapText="1"/>
    </xf>
    <xf numFmtId="0" fontId="5" fillId="2" borderId="7" applyAlignment="1" pivotButton="0" quotePrefix="0" xfId="0">
      <alignment vertical="top"/>
    </xf>
    <xf numFmtId="0" fontId="5" fillId="2" borderId="1" applyAlignment="1" pivotButton="0" quotePrefix="0" xfId="0">
      <alignment vertical="top"/>
    </xf>
    <xf numFmtId="165" fontId="5" fillId="2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166" fontId="3" fillId="0" borderId="1" applyAlignment="1" pivotButton="0" quotePrefix="0" xfId="0">
      <alignment vertical="top"/>
    </xf>
    <xf numFmtId="1" fontId="3" fillId="0" borderId="8" applyAlignment="1" pivotButton="0" quotePrefix="0" xfId="0">
      <alignment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0" borderId="12" applyAlignment="1" pivotButton="0" quotePrefix="0" xfId="0">
      <alignment vertical="top"/>
    </xf>
    <xf numFmtId="0" fontId="0" fillId="0" borderId="3" pivotButton="0" quotePrefix="0" xfId="0"/>
    <xf numFmtId="165" fontId="4" fillId="0" borderId="3" applyAlignment="1" pivotButton="0" quotePrefix="0" xfId="0">
      <alignment vertical="top"/>
    </xf>
    <xf numFmtId="166" fontId="4" fillId="0" borderId="3" applyAlignment="1" pivotButton="0" quotePrefix="0" xfId="0">
      <alignment vertical="top"/>
    </xf>
    <xf numFmtId="1" fontId="4" fillId="0" borderId="13" applyAlignment="1" pivotButton="0" quotePrefix="0" xfId="0">
      <alignment vertical="top"/>
    </xf>
    <xf numFmtId="0" fontId="4" fillId="0" borderId="14" pivotButton="0" quotePrefix="0" xfId="0"/>
    <xf numFmtId="1" fontId="4" fillId="0" borderId="15" applyAlignment="1" pivotButton="0" quotePrefix="0" xfId="0">
      <alignment vertical="top"/>
    </xf>
    <xf numFmtId="0" fontId="0" fillId="0" borderId="16" pivotButton="0" quotePrefix="0" xfId="0"/>
    <xf numFmtId="0" fontId="4" fillId="0" borderId="15" applyAlignment="1" pivotButton="0" quotePrefix="0" xfId="0">
      <alignment vertical="top"/>
    </xf>
    <xf numFmtId="0" fontId="0" fillId="0" borderId="17" pivotButton="0" quotePrefix="0" xfId="0"/>
    <xf numFmtId="166" fontId="3" fillId="0" borderId="8" applyAlignment="1" pivotButton="0" quotePrefix="0" xfId="0">
      <alignment vertical="top"/>
    </xf>
    <xf numFmtId="0" fontId="4" fillId="0" borderId="7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6" fontId="4" fillId="0" borderId="8" applyAlignment="1" pivotButton="0" quotePrefix="0" xfId="0">
      <alignment vertical="top"/>
    </xf>
    <xf numFmtId="0" fontId="4" fillId="0" borderId="18" applyAlignment="1" pivotButton="0" quotePrefix="0" xfId="0">
      <alignment vertical="top"/>
    </xf>
    <xf numFmtId="0" fontId="0" fillId="0" borderId="19" pivotButton="0" quotePrefix="0" xfId="0"/>
    <xf numFmtId="165" fontId="4" fillId="0" borderId="19" applyAlignment="1" pivotButton="0" quotePrefix="0" xfId="0">
      <alignment vertical="top"/>
    </xf>
    <xf numFmtId="166" fontId="4" fillId="0" borderId="20" applyAlignment="1" pivotButton="0" quotePrefix="0" xfId="0">
      <alignment vertical="top"/>
    </xf>
    <xf numFmtId="0" fontId="5" fillId="2" borderId="21" applyAlignment="1" pivotButton="0" quotePrefix="0" xfId="0">
      <alignment vertical="top"/>
    </xf>
    <xf numFmtId="0" fontId="5" fillId="2" borderId="15" applyAlignment="1" pivotButton="0" quotePrefix="0" xfId="0">
      <alignment vertical="top"/>
    </xf>
    <xf numFmtId="165" fontId="5" fillId="2" borderId="15" applyAlignment="1" pivotButton="0" quotePrefix="0" xfId="0">
      <alignment vertical="top"/>
    </xf>
    <xf numFmtId="165" fontId="3" fillId="0" borderId="15" applyAlignment="1" pivotButton="0" quotePrefix="0" xfId="0">
      <alignment vertical="top"/>
    </xf>
    <xf numFmtId="165" fontId="4" fillId="0" borderId="15" applyAlignment="1" pivotButton="0" quotePrefix="0" xfId="0">
      <alignment vertical="top"/>
    </xf>
    <xf numFmtId="166" fontId="3" fillId="0" borderId="22" applyAlignment="1" pivotButton="0" quotePrefix="0" xfId="0">
      <alignment vertical="top"/>
    </xf>
    <xf numFmtId="165" fontId="4" fillId="0" borderId="8" applyAlignment="1" pivotButton="0" quotePrefix="0" xfId="0">
      <alignment vertical="top"/>
    </xf>
    <xf numFmtId="164" fontId="5" fillId="2" borderId="15" applyAlignment="1" pivotButton="0" quotePrefix="0" xfId="0">
      <alignment vertical="top"/>
    </xf>
    <xf numFmtId="165" fontId="4" fillId="0" borderId="22" applyAlignment="1" pivotButton="0" quotePrefix="0" xfId="0">
      <alignment vertical="top"/>
    </xf>
    <xf numFmtId="1" fontId="5" fillId="2" borderId="1" applyAlignment="1" pivotButton="0" quotePrefix="0" xfId="0">
      <alignment vertical="top"/>
    </xf>
    <xf numFmtId="0" fontId="4" fillId="0" borderId="8" applyAlignment="1" pivotButton="0" quotePrefix="0" xfId="0">
      <alignment vertical="top"/>
    </xf>
    <xf numFmtId="0" fontId="0" fillId="0" borderId="20" pivotButton="0" quotePrefix="0" xfId="0"/>
    <xf numFmtId="1" fontId="4" fillId="0" borderId="1" applyAlignment="1" pivotButton="0" quotePrefix="0" xfId="0">
      <alignment vertical="top"/>
    </xf>
    <xf numFmtId="1" fontId="3" fillId="0" borderId="22" applyAlignment="1" pivotButton="0" quotePrefix="0" xfId="0">
      <alignment vertical="top"/>
    </xf>
    <xf numFmtId="0" fontId="7" fillId="0" borderId="0" applyAlignment="1" pivotButton="0" quotePrefix="0" xfId="0">
      <alignment vertical="center"/>
    </xf>
    <xf numFmtId="0" fontId="8" fillId="0" borderId="23" applyAlignment="1" pivotButton="0" quotePrefix="0" xfId="0">
      <alignment vertical="top" wrapText="1"/>
    </xf>
    <xf numFmtId="0" fontId="0" fillId="0" borderId="24" pivotButton="0" quotePrefix="0" xfId="0"/>
    <xf numFmtId="0" fontId="9" fillId="0" borderId="0" applyAlignment="1" pivotButton="0" quotePrefix="0" xfId="0">
      <alignment vertical="bottom"/>
    </xf>
    <xf numFmtId="164" fontId="5" fillId="2" borderId="1" applyAlignment="1" pivotButton="0" quotePrefix="0" xfId="0">
      <alignment vertical="top"/>
    </xf>
    <xf numFmtId="165" fontId="5" fillId="2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166" fontId="3" fillId="0" borderId="1" applyAlignment="1" pivotButton="0" quotePrefix="0" xfId="0">
      <alignment vertical="top"/>
    </xf>
    <xf numFmtId="165" fontId="4" fillId="0" borderId="3" applyAlignment="1" pivotButton="0" quotePrefix="0" xfId="0">
      <alignment vertical="top"/>
    </xf>
    <xf numFmtId="166" fontId="4" fillId="0" borderId="3" applyAlignment="1" pivotButton="0" quotePrefix="0" xfId="0">
      <alignment vertical="top"/>
    </xf>
    <xf numFmtId="166" fontId="3" fillId="0" borderId="8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6" fontId="4" fillId="0" borderId="8" applyAlignment="1" pivotButton="0" quotePrefix="0" xfId="0">
      <alignment vertical="top"/>
    </xf>
    <xf numFmtId="165" fontId="4" fillId="0" borderId="19" applyAlignment="1" pivotButton="0" quotePrefix="0" xfId="0">
      <alignment vertical="top"/>
    </xf>
    <xf numFmtId="166" fontId="4" fillId="0" borderId="20" applyAlignment="1" pivotButton="0" quotePrefix="0" xfId="0">
      <alignment vertical="top"/>
    </xf>
    <xf numFmtId="165" fontId="5" fillId="2" borderId="15" applyAlignment="1" pivotButton="0" quotePrefix="0" xfId="0">
      <alignment vertical="top"/>
    </xf>
    <xf numFmtId="165" fontId="3" fillId="0" borderId="15" applyAlignment="1" pivotButton="0" quotePrefix="0" xfId="0">
      <alignment vertical="top"/>
    </xf>
    <xf numFmtId="165" fontId="4" fillId="0" borderId="15" applyAlignment="1" pivotButton="0" quotePrefix="0" xfId="0">
      <alignment vertical="top"/>
    </xf>
    <xf numFmtId="166" fontId="3" fillId="0" borderId="22" applyAlignment="1" pivotButton="0" quotePrefix="0" xfId="0">
      <alignment vertical="top"/>
    </xf>
    <xf numFmtId="165" fontId="4" fillId="0" borderId="8" applyAlignment="1" pivotButton="0" quotePrefix="0" xfId="0">
      <alignment vertical="top"/>
    </xf>
    <xf numFmtId="164" fontId="5" fillId="2" borderId="15" applyAlignment="1" pivotButton="0" quotePrefix="0" xfId="0">
      <alignment vertical="top"/>
    </xf>
    <xf numFmtId="165" fontId="4" fillId="0" borderId="22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E38"/>
  <sheetViews>
    <sheetView showGridLines="0" workbookViewId="0">
      <selection activeCell="A1" sqref="A1"/>
    </sheetView>
  </sheetViews>
  <sheetFormatPr baseColWidth="8" defaultRowHeight="15"/>
  <cols>
    <col width="1.3" customWidth="1" min="1" max="1"/>
    <col width="110" customWidth="1" min="2" max="2"/>
  </cols>
  <sheetData>
    <row r="1" ht="34" customHeight="1"/>
    <row r="2" ht="16" customHeight="1">
      <c r="B2" s="53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54" t="inlineStr">
        <is>
          <t>Flipper Bookkeeping keeps the books for small spec home builders and sends you, every month, a profit and loss for each house, budget against actual during the build, your loan draws and what you have paid each subcontractor.</t>
        </is>
      </c>
      <c r="C3" s="55" t="n"/>
      <c r="D3" s="55" t="n"/>
      <c r="E3" s="55" t="n"/>
    </row>
    <row r="4" ht="20" customHeight="1">
      <c r="B4" s="56" t="inlineStr">
        <is>
          <t>FREE TOOL  |  SPEC HOME BUILDER TRACKER: COST, DRAWS AND SUBCONTRACTORS</t>
        </is>
      </c>
    </row>
    <row r="5">
      <c r="B5" s="1" t="inlineStr">
        <is>
          <t>Spec home builder tracker: cost, draws and subcontractors</t>
        </is>
      </c>
    </row>
    <row r="6">
      <c r="B6" s="2" t="inlineStr">
        <is>
          <t>From Flipper Bookkeeping, flipperbookkeeping.com</t>
        </is>
      </c>
    </row>
    <row r="7"/>
    <row r="8">
      <c r="B8" s="3" t="inlineStr">
        <is>
          <t>A free tracker for small spec home builders, 2 to 30 houses a year: what each house cost and made, budget against actual on the house you are building, every loan draw, and what you have paid each subcontractor.</t>
        </is>
      </c>
    </row>
    <row r="9">
      <c r="B9" s="3" t="inlineStr">
        <is>
          <t>The example rows are Example Ridge Homes LLC, a made-up builder. Every number in them is invented data. Delete the examples and type your own.</t>
        </is>
      </c>
    </row>
    <row r="10"/>
    <row r="11">
      <c r="B11" s="4" t="inlineStr">
        <is>
          <t>Houses</t>
        </is>
      </c>
    </row>
    <row r="12">
      <c r="B12" s="3" t="inlineStr">
        <is>
          <t>1. Type one row per house in the cream cells: lot cost, hard costs (the building), soft costs (permits, design, insurance), loan interest and selling costs.</t>
        </is>
      </c>
    </row>
    <row r="13">
      <c r="B13" s="3" t="inlineStr">
        <is>
          <t>2. Leave Sale price empty while a house is going up. Total cost, net profit, margin and days to build fill in on their own.</t>
        </is>
      </c>
    </row>
    <row r="14">
      <c r="B14" s="3" t="inlineStr">
        <is>
          <t>3. The totals at the bottom count sold houses only. Type the as-of date at the top and days to build counts to it for unfinished houses.</t>
        </is>
      </c>
    </row>
    <row r="15"/>
    <row r="16">
      <c r="B16" s="4" t="inlineStr">
        <is>
          <t>Budget vs actual</t>
        </is>
      </c>
    </row>
    <row r="17">
      <c r="B17" s="3" t="inlineStr">
        <is>
          <t>1. Type the house name at the top, then a budget and what you have spent so far for each category. Use Hard, Soft or Interest in the Type column.</t>
        </is>
      </c>
    </row>
    <row r="18">
      <c r="B18" s="3" t="inlineStr">
        <is>
          <t>2. Left in budget turns negative when a category is over budget. % of budget used shows how far through each category you are.</t>
        </is>
      </c>
    </row>
    <row r="19">
      <c r="B19" s="3" t="inlineStr">
        <is>
          <t>3. For the next house, right-click this tab, choose Move or Copy, and tick Create a copy. The Hard, Soft and Interest lines at the bottom are the figures to type into the Houses tab.</t>
        </is>
      </c>
    </row>
    <row r="20"/>
    <row r="21">
      <c r="B21" s="4" t="inlineStr">
        <is>
          <t>Loan draws</t>
        </is>
      </c>
    </row>
    <row r="22">
      <c r="B22" s="3" t="inlineStr">
        <is>
          <t>1. In the top table, add each construction loan: the house, the lender and the loan amount.</t>
        </is>
      </c>
    </row>
    <row r="23">
      <c r="B23" s="3" t="inlineStr">
        <is>
          <t>2. In the draw log below, add a row for every draw: the date you asked, the work it covers and the amount requested. Add the date and amount when the lender pays it.</t>
        </is>
      </c>
    </row>
    <row r="24">
      <c r="B24" s="3" t="inlineStr">
        <is>
          <t>3. Balance left, requested but not yet paid and percent of the loan drawn update on their own, for each house and after each draw.</t>
        </is>
      </c>
    </row>
    <row r="25"/>
    <row r="26">
      <c r="B26" s="4" t="inlineStr">
        <is>
          <t>Subcontractors</t>
        </is>
      </c>
    </row>
    <row r="27">
      <c r="B27" s="3" t="inlineStr">
        <is>
          <t>1. Add each subcontractor with their trade and whether their W-9 is on file. Type house names in the cream cells above the table to see what you paid on each house.</t>
        </is>
      </c>
    </row>
    <row r="28">
      <c r="B28" s="3" t="inlineStr">
        <is>
          <t>2. Log every payment in the list below the table: subcontractor, house, date, amount and how you paid. The year box at the top chooses the year that is added up.</t>
        </is>
      </c>
    </row>
    <row r="29">
      <c r="B29" s="3" t="inlineStr">
        <is>
          <t>3. The count under the table shows how many subcontractors still have no W-9. W-9 needed flags any you have already paid this year.</t>
        </is>
      </c>
    </row>
    <row r="30"/>
    <row r="31">
      <c r="B31" s="4" t="inlineStr">
        <is>
          <t>Where to type</t>
        </is>
      </c>
    </row>
    <row r="32">
      <c r="B32" s="5" t="inlineStr">
        <is>
          <t>Cream cells: type your own numbers and names here.</t>
        </is>
      </c>
    </row>
    <row r="33">
      <c r="B33" s="6" t="inlineStr">
        <is>
          <t>White cells: calculated for you. Leave the formulas in place.</t>
        </is>
      </c>
    </row>
    <row r="34"/>
    <row r="35">
      <c r="B35" s="4" t="inlineStr">
        <is>
          <t>Good to know</t>
        </is>
      </c>
    </row>
    <row r="36">
      <c r="B36" s="3" t="inlineStr">
        <is>
          <t>Each tab works on its own, so you can copy any tab without breaking another.</t>
        </is>
      </c>
    </row>
    <row r="37">
      <c r="B37" s="3" t="inlineStr">
        <is>
          <t>Do not store full taxpayer ID numbers in this file. Keep the W-9s themselves in a shared folder.</t>
        </is>
      </c>
    </row>
    <row r="38">
      <c r="B38" s="3" t="inlineStr">
        <is>
          <t>Payments by card or a payment app are generally reported by the processor instead, so keep the Paid by column accurate. This is a tracker, not tax advice.</t>
        </is>
      </c>
    </row>
  </sheetData>
  <mergeCells count="1">
    <mergeCell ref="B3:E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P53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3" customWidth="1" min="1" max="1"/>
    <col width="12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  <col width="15" customWidth="1" min="10" max="10"/>
    <col width="15" customWidth="1" min="11" max="11"/>
    <col width="10" customWidth="1" min="12" max="12"/>
    <col width="13" customWidth="1" min="13" max="13"/>
    <col width="13" customWidth="1" min="14" max="14"/>
    <col width="13" customWidth="1" min="15" max="15"/>
    <col width="11" customWidth="1" min="16" max="16"/>
  </cols>
  <sheetData>
    <row r="1" ht="34" customHeight="1"/>
    <row r="2" ht="16" customHeight="1">
      <c r="B2" s="53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54" t="inlineStr">
        <is>
          <t>Flipper Bookkeeping keeps the books for small spec home builders and sends you, every month, a profit and loss for each house, budget against actual during the build, your loan draws and what you have paid each subcontractor.</t>
        </is>
      </c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  <c r="O3" s="55" t="n"/>
      <c r="P3" s="55" t="n"/>
    </row>
    <row r="4" ht="20" customHeight="1">
      <c r="B4" s="56" t="inlineStr">
        <is>
          <t>FREE TOOL  |  SPEC HOME BUILDER TRACKER: COST, DRAWS AND SUBCONTRACTORS</t>
        </is>
      </c>
    </row>
    <row r="5">
      <c r="B5" s="1" t="inlineStr">
        <is>
          <t>Houses (example rows: Example Ridge Homes LLC, invented data)</t>
        </is>
      </c>
    </row>
    <row r="6">
      <c r="B6" s="7" t="inlineStr">
        <is>
          <t>A house still being built counts its days to build up to the date in this cell:</t>
        </is>
      </c>
      <c r="H6" s="57" t="n">
        <v>46320</v>
      </c>
    </row>
    <row r="7"/>
    <row r="8" ht="34" customHeight="1">
      <c r="B8" s="9" t="inlineStr">
        <is>
          <t>HOUSE</t>
        </is>
      </c>
      <c r="C8" s="10" t="inlineStr">
        <is>
          <t>ADDRESS</t>
        </is>
      </c>
      <c r="D8" s="10" t="inlineStr">
        <is>
          <t>LOT COST</t>
        </is>
      </c>
      <c r="E8" s="10" t="inlineStr">
        <is>
          <t>HARD COSTS</t>
        </is>
      </c>
      <c r="F8" s="10" t="inlineStr">
        <is>
          <t>SOFT COSTS</t>
        </is>
      </c>
      <c r="G8" s="10" t="inlineStr">
        <is>
          <t>LOAN INTEREST</t>
        </is>
      </c>
      <c r="H8" s="10" t="inlineStr">
        <is>
          <t>SELLING COSTS</t>
        </is>
      </c>
      <c r="I8" s="10" t="inlineStr">
        <is>
          <t>TOTAL COST</t>
        </is>
      </c>
      <c r="J8" s="10" t="inlineStr">
        <is>
          <t>SALE PRICE</t>
        </is>
      </c>
      <c r="K8" s="10" t="inlineStr">
        <is>
          <t>NET PROFIT</t>
        </is>
      </c>
      <c r="L8" s="10" t="inlineStr">
        <is>
          <t>MARGIN</t>
        </is>
      </c>
      <c r="M8" s="10" t="inlineStr">
        <is>
          <t>START DATE</t>
        </is>
      </c>
      <c r="N8" s="10" t="inlineStr">
        <is>
          <t>COMPLETED</t>
        </is>
      </c>
      <c r="O8" s="10" t="inlineStr">
        <is>
          <t>SALE DATE</t>
        </is>
      </c>
      <c r="P8" s="11" t="inlineStr">
        <is>
          <t>DAYS TO BUILD</t>
        </is>
      </c>
    </row>
    <row r="9">
      <c r="B9" s="12" t="inlineStr">
        <is>
          <t>House 1</t>
        </is>
      </c>
      <c r="C9" s="13" t="inlineStr">
        <is>
          <t>14 Imaginary Way</t>
        </is>
      </c>
      <c r="D9" s="58" t="n">
        <v>78000</v>
      </c>
      <c r="E9" s="58" t="n">
        <v>214500</v>
      </c>
      <c r="F9" s="58" t="n">
        <v>21300</v>
      </c>
      <c r="G9" s="58" t="n">
        <v>17900</v>
      </c>
      <c r="H9" s="58" t="n">
        <v>28950</v>
      </c>
      <c r="I9" s="59">
        <f>IF(COUNT(D9:H9)=0,"",SUM(D9:H9))</f>
        <v/>
      </c>
      <c r="J9" s="58" t="n">
        <v>482000</v>
      </c>
      <c r="K9" s="59">
        <f>IF(OR(J9="",I9=""),"",J9-I9)</f>
        <v/>
      </c>
      <c r="L9" s="60">
        <f>IF(OR(K9="",J9=0),"",K9/J9)</f>
        <v/>
      </c>
      <c r="M9" s="57" t="n">
        <v>45698</v>
      </c>
      <c r="N9" s="57" t="n">
        <v>45891</v>
      </c>
      <c r="O9" s="57" t="n">
        <v>45933</v>
      </c>
      <c r="P9" s="17">
        <f>IF(M9="","",IF(N9="",$H$6,N9)-M9)</f>
        <v/>
      </c>
    </row>
    <row r="10">
      <c r="B10" s="12" t="inlineStr">
        <is>
          <t>House 2</t>
        </is>
      </c>
      <c r="C10" s="13" t="inlineStr">
        <is>
          <t>16 Imaginary Way</t>
        </is>
      </c>
      <c r="D10" s="58" t="n">
        <v>78000</v>
      </c>
      <c r="E10" s="58" t="n">
        <v>221300</v>
      </c>
      <c r="F10" s="58" t="n">
        <v>22100</v>
      </c>
      <c r="G10" s="58" t="n">
        <v>18600</v>
      </c>
      <c r="H10" s="58" t="n">
        <v>30100</v>
      </c>
      <c r="I10" s="59">
        <f>IF(COUNT(D10:H10)=0,"",SUM(D10:H10))</f>
        <v/>
      </c>
      <c r="J10" s="58" t="n">
        <v>499000</v>
      </c>
      <c r="K10" s="59">
        <f>IF(OR(J10="",I10=""),"",J10-I10)</f>
        <v/>
      </c>
      <c r="L10" s="60">
        <f>IF(OR(K10="",J10=0),"",K10/J10)</f>
        <v/>
      </c>
      <c r="M10" s="57" t="n">
        <v>45719</v>
      </c>
      <c r="N10" s="57" t="n">
        <v>45919</v>
      </c>
      <c r="O10" s="57" t="n">
        <v>45975</v>
      </c>
      <c r="P10" s="17">
        <f>IF(M10="","",IF(N10="",$H$6,N10)-M10)</f>
        <v/>
      </c>
    </row>
    <row r="11">
      <c r="B11" s="12" t="inlineStr">
        <is>
          <t>House 3</t>
        </is>
      </c>
      <c r="C11" s="13" t="inlineStr">
        <is>
          <t>9 Example Court</t>
        </is>
      </c>
      <c r="D11" s="58" t="n">
        <v>92500</v>
      </c>
      <c r="E11" s="58" t="n">
        <v>238900</v>
      </c>
      <c r="F11" s="58" t="n">
        <v>25400</v>
      </c>
      <c r="G11" s="58" t="n">
        <v>21200</v>
      </c>
      <c r="H11" s="58" t="n">
        <v>32800</v>
      </c>
      <c r="I11" s="59">
        <f>IF(COUNT(D11:H11)=0,"",SUM(D11:H11))</f>
        <v/>
      </c>
      <c r="J11" s="58" t="n">
        <v>515000</v>
      </c>
      <c r="K11" s="59">
        <f>IF(OR(J11="",I11=""),"",J11-I11)</f>
        <v/>
      </c>
      <c r="L11" s="60">
        <f>IF(OR(K11="",J11=0),"",K11/J11)</f>
        <v/>
      </c>
      <c r="M11" s="57" t="n">
        <v>45789</v>
      </c>
      <c r="N11" s="57" t="n">
        <v>45996</v>
      </c>
      <c r="O11" s="57" t="n">
        <v>46052</v>
      </c>
      <c r="P11" s="17">
        <f>IF(M11="","",IF(N11="",$H$6,N11)-M11)</f>
        <v/>
      </c>
    </row>
    <row r="12">
      <c r="B12" s="12" t="inlineStr">
        <is>
          <t>House 4</t>
        </is>
      </c>
      <c r="C12" s="13" t="inlineStr">
        <is>
          <t>21 Sample Ridge Dr</t>
        </is>
      </c>
      <c r="D12" s="58" t="n">
        <v>85000</v>
      </c>
      <c r="E12" s="58" t="n">
        <v>247800</v>
      </c>
      <c r="F12" s="58" t="n">
        <v>24100</v>
      </c>
      <c r="G12" s="58" t="n">
        <v>23900</v>
      </c>
      <c r="H12" s="58" t="n">
        <v>33700</v>
      </c>
      <c r="I12" s="59">
        <f>IF(COUNT(D12:H12)=0,"",SUM(D12:H12))</f>
        <v/>
      </c>
      <c r="J12" s="58" t="n">
        <v>478000</v>
      </c>
      <c r="K12" s="59">
        <f>IF(OR(J12="",I12=""),"",J12-I12)</f>
        <v/>
      </c>
      <c r="L12" s="60">
        <f>IF(OR(K12="",J12=0),"",K12/J12)</f>
        <v/>
      </c>
      <c r="M12" s="57" t="n">
        <v>45908</v>
      </c>
      <c r="N12" s="57" t="n">
        <v>46143</v>
      </c>
      <c r="O12" s="57" t="n">
        <v>46185</v>
      </c>
      <c r="P12" s="17">
        <f>IF(M12="","",IF(N12="",$H$6,N12)-M12)</f>
        <v/>
      </c>
    </row>
    <row r="13">
      <c r="B13" s="12" t="inlineStr">
        <is>
          <t>House 5</t>
        </is>
      </c>
      <c r="C13" s="13" t="inlineStr">
        <is>
          <t>23 Sample Ridge Dr</t>
        </is>
      </c>
      <c r="D13" s="58" t="n">
        <v>85000</v>
      </c>
      <c r="E13" s="58" t="n">
        <v>142300</v>
      </c>
      <c r="F13" s="58" t="n">
        <v>25650</v>
      </c>
      <c r="G13" s="58" t="n">
        <v>6300</v>
      </c>
      <c r="H13" s="58" t="n"/>
      <c r="I13" s="59">
        <f>IF(COUNT(D13:H13)=0,"",SUM(D13:H13))</f>
        <v/>
      </c>
      <c r="J13" s="58" t="n"/>
      <c r="K13" s="59">
        <f>IF(OR(J13="",I13=""),"",J13-I13)</f>
        <v/>
      </c>
      <c r="L13" s="60">
        <f>IF(OR(K13="",J13=0),"",K13/J13)</f>
        <v/>
      </c>
      <c r="M13" s="57" t="n">
        <v>46188</v>
      </c>
      <c r="N13" s="57" t="n"/>
      <c r="O13" s="57" t="n"/>
      <c r="P13" s="17">
        <f>IF(M13="","",IF(N13="",$H$6,N13)-M13)</f>
        <v/>
      </c>
    </row>
    <row r="14">
      <c r="B14" s="12" t="inlineStr">
        <is>
          <t>House 6</t>
        </is>
      </c>
      <c r="C14" s="13" t="inlineStr">
        <is>
          <t>4 Mock Meadow Ln</t>
        </is>
      </c>
      <c r="D14" s="58" t="n">
        <v>101000</v>
      </c>
      <c r="E14" s="58" t="n">
        <v>18200</v>
      </c>
      <c r="F14" s="58" t="n">
        <v>3600</v>
      </c>
      <c r="G14" s="58" t="n">
        <v>0</v>
      </c>
      <c r="H14" s="58" t="n"/>
      <c r="I14" s="59">
        <f>IF(COUNT(D14:H14)=0,"",SUM(D14:H14))</f>
        <v/>
      </c>
      <c r="J14" s="58" t="n"/>
      <c r="K14" s="59">
        <f>IF(OR(J14="",I14=""),"",J14-I14)</f>
        <v/>
      </c>
      <c r="L14" s="60">
        <f>IF(OR(K14="",J14=0),"",K14/J14)</f>
        <v/>
      </c>
      <c r="M14" s="57" t="n">
        <v>46293</v>
      </c>
      <c r="N14" s="57" t="n"/>
      <c r="O14" s="57" t="n"/>
      <c r="P14" s="17">
        <f>IF(M14="","",IF(N14="",$H$6,N14)-M14)</f>
        <v/>
      </c>
    </row>
    <row r="15">
      <c r="B15" s="12" t="n"/>
      <c r="C15" s="13" t="n"/>
      <c r="D15" s="58" t="n"/>
      <c r="E15" s="58" t="n"/>
      <c r="F15" s="58" t="n"/>
      <c r="G15" s="58" t="n"/>
      <c r="H15" s="58" t="n"/>
      <c r="I15" s="59">
        <f>IF(COUNT(D15:H15)=0,"",SUM(D15:H15))</f>
        <v/>
      </c>
      <c r="J15" s="58" t="n"/>
      <c r="K15" s="59">
        <f>IF(OR(J15="",I15=""),"",J15-I15)</f>
        <v/>
      </c>
      <c r="L15" s="60">
        <f>IF(OR(K15="",J15=0),"",K15/J15)</f>
        <v/>
      </c>
      <c r="M15" s="57" t="n"/>
      <c r="N15" s="57" t="n"/>
      <c r="O15" s="57" t="n"/>
      <c r="P15" s="17">
        <f>IF(M15="","",IF(N15="",$H$6,N15)-M15)</f>
        <v/>
      </c>
    </row>
    <row r="16">
      <c r="B16" s="12" t="n"/>
      <c r="C16" s="13" t="n"/>
      <c r="D16" s="58" t="n"/>
      <c r="E16" s="58" t="n"/>
      <c r="F16" s="58" t="n"/>
      <c r="G16" s="58" t="n"/>
      <c r="H16" s="58" t="n"/>
      <c r="I16" s="59">
        <f>IF(COUNT(D16:H16)=0,"",SUM(D16:H16))</f>
        <v/>
      </c>
      <c r="J16" s="58" t="n"/>
      <c r="K16" s="59">
        <f>IF(OR(J16="",I16=""),"",J16-I16)</f>
        <v/>
      </c>
      <c r="L16" s="60">
        <f>IF(OR(K16="",J16=0),"",K16/J16)</f>
        <v/>
      </c>
      <c r="M16" s="57" t="n"/>
      <c r="N16" s="57" t="n"/>
      <c r="O16" s="57" t="n"/>
      <c r="P16" s="17">
        <f>IF(M16="","",IF(N16="",$H$6,N16)-M16)</f>
        <v/>
      </c>
    </row>
    <row r="17">
      <c r="B17" s="12" t="n"/>
      <c r="C17" s="13" t="n"/>
      <c r="D17" s="58" t="n"/>
      <c r="E17" s="58" t="n"/>
      <c r="F17" s="58" t="n"/>
      <c r="G17" s="58" t="n"/>
      <c r="H17" s="58" t="n"/>
      <c r="I17" s="59">
        <f>IF(COUNT(D17:H17)=0,"",SUM(D17:H17))</f>
        <v/>
      </c>
      <c r="J17" s="58" t="n"/>
      <c r="K17" s="59">
        <f>IF(OR(J17="",I17=""),"",J17-I17)</f>
        <v/>
      </c>
      <c r="L17" s="60">
        <f>IF(OR(K17="",J17=0),"",K17/J17)</f>
        <v/>
      </c>
      <c r="M17" s="57" t="n"/>
      <c r="N17" s="57" t="n"/>
      <c r="O17" s="57" t="n"/>
      <c r="P17" s="17">
        <f>IF(M17="","",IF(N17="",$H$6,N17)-M17)</f>
        <v/>
      </c>
    </row>
    <row r="18">
      <c r="B18" s="12" t="n"/>
      <c r="C18" s="13" t="n"/>
      <c r="D18" s="58" t="n"/>
      <c r="E18" s="58" t="n"/>
      <c r="F18" s="58" t="n"/>
      <c r="G18" s="58" t="n"/>
      <c r="H18" s="58" t="n"/>
      <c r="I18" s="59">
        <f>IF(COUNT(D18:H18)=0,"",SUM(D18:H18))</f>
        <v/>
      </c>
      <c r="J18" s="58" t="n"/>
      <c r="K18" s="59">
        <f>IF(OR(J18="",I18=""),"",J18-I18)</f>
        <v/>
      </c>
      <c r="L18" s="60">
        <f>IF(OR(K18="",J18=0),"",K18/J18)</f>
        <v/>
      </c>
      <c r="M18" s="57" t="n"/>
      <c r="N18" s="57" t="n"/>
      <c r="O18" s="57" t="n"/>
      <c r="P18" s="17">
        <f>IF(M18="","",IF(N18="",$H$6,N18)-M18)</f>
        <v/>
      </c>
    </row>
    <row r="19">
      <c r="B19" s="12" t="n"/>
      <c r="C19" s="13" t="n"/>
      <c r="D19" s="58" t="n"/>
      <c r="E19" s="58" t="n"/>
      <c r="F19" s="58" t="n"/>
      <c r="G19" s="58" t="n"/>
      <c r="H19" s="58" t="n"/>
      <c r="I19" s="59">
        <f>IF(COUNT(D19:H19)=0,"",SUM(D19:H19))</f>
        <v/>
      </c>
      <c r="J19" s="58" t="n"/>
      <c r="K19" s="59">
        <f>IF(OR(J19="",I19=""),"",J19-I19)</f>
        <v/>
      </c>
      <c r="L19" s="60">
        <f>IF(OR(K19="",J19=0),"",K19/J19)</f>
        <v/>
      </c>
      <c r="M19" s="57" t="n"/>
      <c r="N19" s="57" t="n"/>
      <c r="O19" s="57" t="n"/>
      <c r="P19" s="17">
        <f>IF(M19="","",IF(N19="",$H$6,N19)-M19)</f>
        <v/>
      </c>
    </row>
    <row r="20">
      <c r="B20" s="12" t="n"/>
      <c r="C20" s="13" t="n"/>
      <c r="D20" s="58" t="n"/>
      <c r="E20" s="58" t="n"/>
      <c r="F20" s="58" t="n"/>
      <c r="G20" s="58" t="n"/>
      <c r="H20" s="58" t="n"/>
      <c r="I20" s="59">
        <f>IF(COUNT(D20:H20)=0,"",SUM(D20:H20))</f>
        <v/>
      </c>
      <c r="J20" s="58" t="n"/>
      <c r="K20" s="59">
        <f>IF(OR(J20="",I20=""),"",J20-I20)</f>
        <v/>
      </c>
      <c r="L20" s="60">
        <f>IF(OR(K20="",J20=0),"",K20/J20)</f>
        <v/>
      </c>
      <c r="M20" s="57" t="n"/>
      <c r="N20" s="57" t="n"/>
      <c r="O20" s="57" t="n"/>
      <c r="P20" s="17">
        <f>IF(M20="","",IF(N20="",$H$6,N20)-M20)</f>
        <v/>
      </c>
    </row>
    <row r="21">
      <c r="B21" s="12" t="n"/>
      <c r="C21" s="13" t="n"/>
      <c r="D21" s="58" t="n"/>
      <c r="E21" s="58" t="n"/>
      <c r="F21" s="58" t="n"/>
      <c r="G21" s="58" t="n"/>
      <c r="H21" s="58" t="n"/>
      <c r="I21" s="59">
        <f>IF(COUNT(D21:H21)=0,"",SUM(D21:H21))</f>
        <v/>
      </c>
      <c r="J21" s="58" t="n"/>
      <c r="K21" s="59">
        <f>IF(OR(J21="",I21=""),"",J21-I21)</f>
        <v/>
      </c>
      <c r="L21" s="60">
        <f>IF(OR(K21="",J21=0),"",K21/J21)</f>
        <v/>
      </c>
      <c r="M21" s="57" t="n"/>
      <c r="N21" s="57" t="n"/>
      <c r="O21" s="57" t="n"/>
      <c r="P21" s="17">
        <f>IF(M21="","",IF(N21="",$H$6,N21)-M21)</f>
        <v/>
      </c>
    </row>
    <row r="22">
      <c r="B22" s="12" t="n"/>
      <c r="C22" s="13" t="n"/>
      <c r="D22" s="58" t="n"/>
      <c r="E22" s="58" t="n"/>
      <c r="F22" s="58" t="n"/>
      <c r="G22" s="58" t="n"/>
      <c r="H22" s="58" t="n"/>
      <c r="I22" s="59">
        <f>IF(COUNT(D22:H22)=0,"",SUM(D22:H22))</f>
        <v/>
      </c>
      <c r="J22" s="58" t="n"/>
      <c r="K22" s="59">
        <f>IF(OR(J22="",I22=""),"",J22-I22)</f>
        <v/>
      </c>
      <c r="L22" s="60">
        <f>IF(OR(K22="",J22=0),"",K22/J22)</f>
        <v/>
      </c>
      <c r="M22" s="57" t="n"/>
      <c r="N22" s="57" t="n"/>
      <c r="O22" s="57" t="n"/>
      <c r="P22" s="17">
        <f>IF(M22="","",IF(N22="",$H$6,N22)-M22)</f>
        <v/>
      </c>
    </row>
    <row r="23">
      <c r="B23" s="12" t="n"/>
      <c r="C23" s="13" t="n"/>
      <c r="D23" s="58" t="n"/>
      <c r="E23" s="58" t="n"/>
      <c r="F23" s="58" t="n"/>
      <c r="G23" s="58" t="n"/>
      <c r="H23" s="58" t="n"/>
      <c r="I23" s="59">
        <f>IF(COUNT(D23:H23)=0,"",SUM(D23:H23))</f>
        <v/>
      </c>
      <c r="J23" s="58" t="n"/>
      <c r="K23" s="59">
        <f>IF(OR(J23="",I23=""),"",J23-I23)</f>
        <v/>
      </c>
      <c r="L23" s="60">
        <f>IF(OR(K23="",J23=0),"",K23/J23)</f>
        <v/>
      </c>
      <c r="M23" s="57" t="n"/>
      <c r="N23" s="57" t="n"/>
      <c r="O23" s="57" t="n"/>
      <c r="P23" s="17">
        <f>IF(M23="","",IF(N23="",$H$6,N23)-M23)</f>
        <v/>
      </c>
    </row>
    <row r="24">
      <c r="B24" s="12" t="n"/>
      <c r="C24" s="13" t="n"/>
      <c r="D24" s="58" t="n"/>
      <c r="E24" s="58" t="n"/>
      <c r="F24" s="58" t="n"/>
      <c r="G24" s="58" t="n"/>
      <c r="H24" s="58" t="n"/>
      <c r="I24" s="59">
        <f>IF(COUNT(D24:H24)=0,"",SUM(D24:H24))</f>
        <v/>
      </c>
      <c r="J24" s="58" t="n"/>
      <c r="K24" s="59">
        <f>IF(OR(J24="",I24=""),"",J24-I24)</f>
        <v/>
      </c>
      <c r="L24" s="60">
        <f>IF(OR(K24="",J24=0),"",K24/J24)</f>
        <v/>
      </c>
      <c r="M24" s="57" t="n"/>
      <c r="N24" s="57" t="n"/>
      <c r="O24" s="57" t="n"/>
      <c r="P24" s="17">
        <f>IF(M24="","",IF(N24="",$H$6,N24)-M24)</f>
        <v/>
      </c>
    </row>
    <row r="25">
      <c r="B25" s="12" t="n"/>
      <c r="C25" s="13" t="n"/>
      <c r="D25" s="58" t="n"/>
      <c r="E25" s="58" t="n"/>
      <c r="F25" s="58" t="n"/>
      <c r="G25" s="58" t="n"/>
      <c r="H25" s="58" t="n"/>
      <c r="I25" s="59">
        <f>IF(COUNT(D25:H25)=0,"",SUM(D25:H25))</f>
        <v/>
      </c>
      <c r="J25" s="58" t="n"/>
      <c r="K25" s="59">
        <f>IF(OR(J25="",I25=""),"",J25-I25)</f>
        <v/>
      </c>
      <c r="L25" s="60">
        <f>IF(OR(K25="",J25=0),"",K25/J25)</f>
        <v/>
      </c>
      <c r="M25" s="57" t="n"/>
      <c r="N25" s="57" t="n"/>
      <c r="O25" s="57" t="n"/>
      <c r="P25" s="17">
        <f>IF(M25="","",IF(N25="",$H$6,N25)-M25)</f>
        <v/>
      </c>
    </row>
    <row r="26">
      <c r="B26" s="12" t="n"/>
      <c r="C26" s="13" t="n"/>
      <c r="D26" s="58" t="n"/>
      <c r="E26" s="58" t="n"/>
      <c r="F26" s="58" t="n"/>
      <c r="G26" s="58" t="n"/>
      <c r="H26" s="58" t="n"/>
      <c r="I26" s="59">
        <f>IF(COUNT(D26:H26)=0,"",SUM(D26:H26))</f>
        <v/>
      </c>
      <c r="J26" s="58" t="n"/>
      <c r="K26" s="59">
        <f>IF(OR(J26="",I26=""),"",J26-I26)</f>
        <v/>
      </c>
      <c r="L26" s="60">
        <f>IF(OR(K26="",J26=0),"",K26/J26)</f>
        <v/>
      </c>
      <c r="M26" s="57" t="n"/>
      <c r="N26" s="57" t="n"/>
      <c r="O26" s="57" t="n"/>
      <c r="P26" s="17">
        <f>IF(M26="","",IF(N26="",$H$6,N26)-M26)</f>
        <v/>
      </c>
    </row>
    <row r="27">
      <c r="B27" s="12" t="n"/>
      <c r="C27" s="13" t="n"/>
      <c r="D27" s="58" t="n"/>
      <c r="E27" s="58" t="n"/>
      <c r="F27" s="58" t="n"/>
      <c r="G27" s="58" t="n"/>
      <c r="H27" s="58" t="n"/>
      <c r="I27" s="59">
        <f>IF(COUNT(D27:H27)=0,"",SUM(D27:H27))</f>
        <v/>
      </c>
      <c r="J27" s="58" t="n"/>
      <c r="K27" s="59">
        <f>IF(OR(J27="",I27=""),"",J27-I27)</f>
        <v/>
      </c>
      <c r="L27" s="60">
        <f>IF(OR(K27="",J27=0),"",K27/J27)</f>
        <v/>
      </c>
      <c r="M27" s="57" t="n"/>
      <c r="N27" s="57" t="n"/>
      <c r="O27" s="57" t="n"/>
      <c r="P27" s="17">
        <f>IF(M27="","",IF(N27="",$H$6,N27)-M27)</f>
        <v/>
      </c>
    </row>
    <row r="28">
      <c r="B28" s="12" t="n"/>
      <c r="C28" s="13" t="n"/>
      <c r="D28" s="58" t="n"/>
      <c r="E28" s="58" t="n"/>
      <c r="F28" s="58" t="n"/>
      <c r="G28" s="58" t="n"/>
      <c r="H28" s="58" t="n"/>
      <c r="I28" s="59">
        <f>IF(COUNT(D28:H28)=0,"",SUM(D28:H28))</f>
        <v/>
      </c>
      <c r="J28" s="58" t="n"/>
      <c r="K28" s="59">
        <f>IF(OR(J28="",I28=""),"",J28-I28)</f>
        <v/>
      </c>
      <c r="L28" s="60">
        <f>IF(OR(K28="",J28=0),"",K28/J28)</f>
        <v/>
      </c>
      <c r="M28" s="57" t="n"/>
      <c r="N28" s="57" t="n"/>
      <c r="O28" s="57" t="n"/>
      <c r="P28" s="17">
        <f>IF(M28="","",IF(N28="",$H$6,N28)-M28)</f>
        <v/>
      </c>
    </row>
    <row r="29">
      <c r="B29" s="12" t="n"/>
      <c r="C29" s="13" t="n"/>
      <c r="D29" s="58" t="n"/>
      <c r="E29" s="58" t="n"/>
      <c r="F29" s="58" t="n"/>
      <c r="G29" s="58" t="n"/>
      <c r="H29" s="58" t="n"/>
      <c r="I29" s="59">
        <f>IF(COUNT(D29:H29)=0,"",SUM(D29:H29))</f>
        <v/>
      </c>
      <c r="J29" s="58" t="n"/>
      <c r="K29" s="59">
        <f>IF(OR(J29="",I29=""),"",J29-I29)</f>
        <v/>
      </c>
      <c r="L29" s="60">
        <f>IF(OR(K29="",J29=0),"",K29/J29)</f>
        <v/>
      </c>
      <c r="M29" s="57" t="n"/>
      <c r="N29" s="57" t="n"/>
      <c r="O29" s="57" t="n"/>
      <c r="P29" s="17">
        <f>IF(M29="","",IF(N29="",$H$6,N29)-M29)</f>
        <v/>
      </c>
    </row>
    <row r="30">
      <c r="B30" s="12" t="n"/>
      <c r="C30" s="13" t="n"/>
      <c r="D30" s="58" t="n"/>
      <c r="E30" s="58" t="n"/>
      <c r="F30" s="58" t="n"/>
      <c r="G30" s="58" t="n"/>
      <c r="H30" s="58" t="n"/>
      <c r="I30" s="59">
        <f>IF(COUNT(D30:H30)=0,"",SUM(D30:H30))</f>
        <v/>
      </c>
      <c r="J30" s="58" t="n"/>
      <c r="K30" s="59">
        <f>IF(OR(J30="",I30=""),"",J30-I30)</f>
        <v/>
      </c>
      <c r="L30" s="60">
        <f>IF(OR(K30="",J30=0),"",K30/J30)</f>
        <v/>
      </c>
      <c r="M30" s="57" t="n"/>
      <c r="N30" s="57" t="n"/>
      <c r="O30" s="57" t="n"/>
      <c r="P30" s="17">
        <f>IF(M30="","",IF(N30="",$H$6,N30)-M30)</f>
        <v/>
      </c>
    </row>
    <row r="31">
      <c r="B31" s="12" t="n"/>
      <c r="C31" s="13" t="n"/>
      <c r="D31" s="58" t="n"/>
      <c r="E31" s="58" t="n"/>
      <c r="F31" s="58" t="n"/>
      <c r="G31" s="58" t="n"/>
      <c r="H31" s="58" t="n"/>
      <c r="I31" s="59">
        <f>IF(COUNT(D31:H31)=0,"",SUM(D31:H31))</f>
        <v/>
      </c>
      <c r="J31" s="58" t="n"/>
      <c r="K31" s="59">
        <f>IF(OR(J31="",I31=""),"",J31-I31)</f>
        <v/>
      </c>
      <c r="L31" s="60">
        <f>IF(OR(K31="",J31=0),"",K31/J31)</f>
        <v/>
      </c>
      <c r="M31" s="57" t="n"/>
      <c r="N31" s="57" t="n"/>
      <c r="O31" s="57" t="n"/>
      <c r="P31" s="17">
        <f>IF(M31="","",IF(N31="",$H$6,N31)-M31)</f>
        <v/>
      </c>
    </row>
    <row r="32">
      <c r="B32" s="12" t="n"/>
      <c r="C32" s="13" t="n"/>
      <c r="D32" s="58" t="n"/>
      <c r="E32" s="58" t="n"/>
      <c r="F32" s="58" t="n"/>
      <c r="G32" s="58" t="n"/>
      <c r="H32" s="58" t="n"/>
      <c r="I32" s="59">
        <f>IF(COUNT(D32:H32)=0,"",SUM(D32:H32))</f>
        <v/>
      </c>
      <c r="J32" s="58" t="n"/>
      <c r="K32" s="59">
        <f>IF(OR(J32="",I32=""),"",J32-I32)</f>
        <v/>
      </c>
      <c r="L32" s="60">
        <f>IF(OR(K32="",J32=0),"",K32/J32)</f>
        <v/>
      </c>
      <c r="M32" s="57" t="n"/>
      <c r="N32" s="57" t="n"/>
      <c r="O32" s="57" t="n"/>
      <c r="P32" s="17">
        <f>IF(M32="","",IF(N32="",$H$6,N32)-M32)</f>
        <v/>
      </c>
    </row>
    <row r="33">
      <c r="B33" s="12" t="n"/>
      <c r="C33" s="13" t="n"/>
      <c r="D33" s="58" t="n"/>
      <c r="E33" s="58" t="n"/>
      <c r="F33" s="58" t="n"/>
      <c r="G33" s="58" t="n"/>
      <c r="H33" s="58" t="n"/>
      <c r="I33" s="59">
        <f>IF(COUNT(D33:H33)=0,"",SUM(D33:H33))</f>
        <v/>
      </c>
      <c r="J33" s="58" t="n"/>
      <c r="K33" s="59">
        <f>IF(OR(J33="",I33=""),"",J33-I33)</f>
        <v/>
      </c>
      <c r="L33" s="60">
        <f>IF(OR(K33="",J33=0),"",K33/J33)</f>
        <v/>
      </c>
      <c r="M33" s="57" t="n"/>
      <c r="N33" s="57" t="n"/>
      <c r="O33" s="57" t="n"/>
      <c r="P33" s="17">
        <f>IF(M33="","",IF(N33="",$H$6,N33)-M33)</f>
        <v/>
      </c>
    </row>
    <row r="34">
      <c r="B34" s="12" t="n"/>
      <c r="C34" s="13" t="n"/>
      <c r="D34" s="58" t="n"/>
      <c r="E34" s="58" t="n"/>
      <c r="F34" s="58" t="n"/>
      <c r="G34" s="58" t="n"/>
      <c r="H34" s="58" t="n"/>
      <c r="I34" s="59">
        <f>IF(COUNT(D34:H34)=0,"",SUM(D34:H34))</f>
        <v/>
      </c>
      <c r="J34" s="58" t="n"/>
      <c r="K34" s="59">
        <f>IF(OR(J34="",I34=""),"",J34-I34)</f>
        <v/>
      </c>
      <c r="L34" s="60">
        <f>IF(OR(K34="",J34=0),"",K34/J34)</f>
        <v/>
      </c>
      <c r="M34" s="57" t="n"/>
      <c r="N34" s="57" t="n"/>
      <c r="O34" s="57" t="n"/>
      <c r="P34" s="17">
        <f>IF(M34="","",IF(N34="",$H$6,N34)-M34)</f>
        <v/>
      </c>
    </row>
    <row r="35">
      <c r="B35" s="12" t="n"/>
      <c r="C35" s="13" t="n"/>
      <c r="D35" s="58" t="n"/>
      <c r="E35" s="58" t="n"/>
      <c r="F35" s="58" t="n"/>
      <c r="G35" s="58" t="n"/>
      <c r="H35" s="58" t="n"/>
      <c r="I35" s="59">
        <f>IF(COUNT(D35:H35)=0,"",SUM(D35:H35))</f>
        <v/>
      </c>
      <c r="J35" s="58" t="n"/>
      <c r="K35" s="59">
        <f>IF(OR(J35="",I35=""),"",J35-I35)</f>
        <v/>
      </c>
      <c r="L35" s="60">
        <f>IF(OR(K35="",J35=0),"",K35/J35)</f>
        <v/>
      </c>
      <c r="M35" s="57" t="n"/>
      <c r="N35" s="57" t="n"/>
      <c r="O35" s="57" t="n"/>
      <c r="P35" s="17">
        <f>IF(M35="","",IF(N35="",$H$6,N35)-M35)</f>
        <v/>
      </c>
    </row>
    <row r="36">
      <c r="B36" s="12" t="n"/>
      <c r="C36" s="13" t="n"/>
      <c r="D36" s="58" t="n"/>
      <c r="E36" s="58" t="n"/>
      <c r="F36" s="58" t="n"/>
      <c r="G36" s="58" t="n"/>
      <c r="H36" s="58" t="n"/>
      <c r="I36" s="59">
        <f>IF(COUNT(D36:H36)=0,"",SUM(D36:H36))</f>
        <v/>
      </c>
      <c r="J36" s="58" t="n"/>
      <c r="K36" s="59">
        <f>IF(OR(J36="",I36=""),"",J36-I36)</f>
        <v/>
      </c>
      <c r="L36" s="60">
        <f>IF(OR(K36="",J36=0),"",K36/J36)</f>
        <v/>
      </c>
      <c r="M36" s="57" t="n"/>
      <c r="N36" s="57" t="n"/>
      <c r="O36" s="57" t="n"/>
      <c r="P36" s="17">
        <f>IF(M36="","",IF(N36="",$H$6,N36)-M36)</f>
        <v/>
      </c>
    </row>
    <row r="37">
      <c r="B37" s="12" t="n"/>
      <c r="C37" s="13" t="n"/>
      <c r="D37" s="58" t="n"/>
      <c r="E37" s="58" t="n"/>
      <c r="F37" s="58" t="n"/>
      <c r="G37" s="58" t="n"/>
      <c r="H37" s="58" t="n"/>
      <c r="I37" s="59">
        <f>IF(COUNT(D37:H37)=0,"",SUM(D37:H37))</f>
        <v/>
      </c>
      <c r="J37" s="58" t="n"/>
      <c r="K37" s="59">
        <f>IF(OR(J37="",I37=""),"",J37-I37)</f>
        <v/>
      </c>
      <c r="L37" s="60">
        <f>IF(OR(K37="",J37=0),"",K37/J37)</f>
        <v/>
      </c>
      <c r="M37" s="57" t="n"/>
      <c r="N37" s="57" t="n"/>
      <c r="O37" s="57" t="n"/>
      <c r="P37" s="17">
        <f>IF(M37="","",IF(N37="",$H$6,N37)-M37)</f>
        <v/>
      </c>
    </row>
    <row r="38">
      <c r="B38" s="12" t="n"/>
      <c r="C38" s="13" t="n"/>
      <c r="D38" s="58" t="n"/>
      <c r="E38" s="58" t="n"/>
      <c r="F38" s="58" t="n"/>
      <c r="G38" s="58" t="n"/>
      <c r="H38" s="58" t="n"/>
      <c r="I38" s="59">
        <f>IF(COUNT(D38:H38)=0,"",SUM(D38:H38))</f>
        <v/>
      </c>
      <c r="J38" s="58" t="n"/>
      <c r="K38" s="59">
        <f>IF(OR(J38="",I38=""),"",J38-I38)</f>
        <v/>
      </c>
      <c r="L38" s="60">
        <f>IF(OR(K38="",J38=0),"",K38/J38)</f>
        <v/>
      </c>
      <c r="M38" s="57" t="n"/>
      <c r="N38" s="57" t="n"/>
      <c r="O38" s="57" t="n"/>
      <c r="P38" s="17">
        <f>IF(M38="","",IF(N38="",$H$6,N38)-M38)</f>
        <v/>
      </c>
    </row>
    <row r="39">
      <c r="B39" s="12" t="n"/>
      <c r="C39" s="13" t="n"/>
      <c r="D39" s="58" t="n"/>
      <c r="E39" s="58" t="n"/>
      <c r="F39" s="58" t="n"/>
      <c r="G39" s="58" t="n"/>
      <c r="H39" s="58" t="n"/>
      <c r="I39" s="59">
        <f>IF(COUNT(D39:H39)=0,"",SUM(D39:H39))</f>
        <v/>
      </c>
      <c r="J39" s="58" t="n"/>
      <c r="K39" s="59">
        <f>IF(OR(J39="",I39=""),"",J39-I39)</f>
        <v/>
      </c>
      <c r="L39" s="60">
        <f>IF(OR(K39="",J39=0),"",K39/J39)</f>
        <v/>
      </c>
      <c r="M39" s="57" t="n"/>
      <c r="N39" s="57" t="n"/>
      <c r="O39" s="57" t="n"/>
      <c r="P39" s="17">
        <f>IF(M39="","",IF(N39="",$H$6,N39)-M39)</f>
        <v/>
      </c>
    </row>
    <row r="40">
      <c r="B40" s="12" t="n"/>
      <c r="C40" s="13" t="n"/>
      <c r="D40" s="58" t="n"/>
      <c r="E40" s="58" t="n"/>
      <c r="F40" s="58" t="n"/>
      <c r="G40" s="58" t="n"/>
      <c r="H40" s="58" t="n"/>
      <c r="I40" s="59">
        <f>IF(COUNT(D40:H40)=0,"",SUM(D40:H40))</f>
        <v/>
      </c>
      <c r="J40" s="58" t="n"/>
      <c r="K40" s="59">
        <f>IF(OR(J40="",I40=""),"",J40-I40)</f>
        <v/>
      </c>
      <c r="L40" s="60">
        <f>IF(OR(K40="",J40=0),"",K40/J40)</f>
        <v/>
      </c>
      <c r="M40" s="57" t="n"/>
      <c r="N40" s="57" t="n"/>
      <c r="O40" s="57" t="n"/>
      <c r="P40" s="17">
        <f>IF(M40="","",IF(N40="",$H$6,N40)-M40)</f>
        <v/>
      </c>
    </row>
    <row r="41">
      <c r="B41" s="12" t="n"/>
      <c r="C41" s="13" t="n"/>
      <c r="D41" s="58" t="n"/>
      <c r="E41" s="58" t="n"/>
      <c r="F41" s="58" t="n"/>
      <c r="G41" s="58" t="n"/>
      <c r="H41" s="58" t="n"/>
      <c r="I41" s="59">
        <f>IF(COUNT(D41:H41)=0,"",SUM(D41:H41))</f>
        <v/>
      </c>
      <c r="J41" s="58" t="n"/>
      <c r="K41" s="59">
        <f>IF(OR(J41="",I41=""),"",J41-I41)</f>
        <v/>
      </c>
      <c r="L41" s="60">
        <f>IF(OR(K41="",J41=0),"",K41/J41)</f>
        <v/>
      </c>
      <c r="M41" s="57" t="n"/>
      <c r="N41" s="57" t="n"/>
      <c r="O41" s="57" t="n"/>
      <c r="P41" s="17">
        <f>IF(M41="","",IF(N41="",$H$6,N41)-M41)</f>
        <v/>
      </c>
    </row>
    <row r="42">
      <c r="B42" s="12" t="n"/>
      <c r="C42" s="13" t="n"/>
      <c r="D42" s="58" t="n"/>
      <c r="E42" s="58" t="n"/>
      <c r="F42" s="58" t="n"/>
      <c r="G42" s="58" t="n"/>
      <c r="H42" s="58" t="n"/>
      <c r="I42" s="59">
        <f>IF(COUNT(D42:H42)=0,"",SUM(D42:H42))</f>
        <v/>
      </c>
      <c r="J42" s="58" t="n"/>
      <c r="K42" s="59">
        <f>IF(OR(J42="",I42=""),"",J42-I42)</f>
        <v/>
      </c>
      <c r="L42" s="60">
        <f>IF(OR(K42="",J42=0),"",K42/J42)</f>
        <v/>
      </c>
      <c r="M42" s="57" t="n"/>
      <c r="N42" s="57" t="n"/>
      <c r="O42" s="57" t="n"/>
      <c r="P42" s="17">
        <f>IF(M42="","",IF(N42="",$H$6,N42)-M42)</f>
        <v/>
      </c>
    </row>
    <row r="43">
      <c r="B43" s="12" t="n"/>
      <c r="C43" s="13" t="n"/>
      <c r="D43" s="58" t="n"/>
      <c r="E43" s="58" t="n"/>
      <c r="F43" s="58" t="n"/>
      <c r="G43" s="58" t="n"/>
      <c r="H43" s="58" t="n"/>
      <c r="I43" s="59">
        <f>IF(COUNT(D43:H43)=0,"",SUM(D43:H43))</f>
        <v/>
      </c>
      <c r="J43" s="58" t="n"/>
      <c r="K43" s="59">
        <f>IF(OR(J43="",I43=""),"",J43-I43)</f>
        <v/>
      </c>
      <c r="L43" s="60">
        <f>IF(OR(K43="",J43=0),"",K43/J43)</f>
        <v/>
      </c>
      <c r="M43" s="57" t="n"/>
      <c r="N43" s="57" t="n"/>
      <c r="O43" s="57" t="n"/>
      <c r="P43" s="17">
        <f>IF(M43="","",IF(N43="",$H$6,N43)-M43)</f>
        <v/>
      </c>
    </row>
    <row r="44">
      <c r="B44" s="12" t="n"/>
      <c r="C44" s="13" t="n"/>
      <c r="D44" s="58" t="n"/>
      <c r="E44" s="58" t="n"/>
      <c r="F44" s="58" t="n"/>
      <c r="G44" s="58" t="n"/>
      <c r="H44" s="58" t="n"/>
      <c r="I44" s="59">
        <f>IF(COUNT(D44:H44)=0,"",SUM(D44:H44))</f>
        <v/>
      </c>
      <c r="J44" s="58" t="n"/>
      <c r="K44" s="59">
        <f>IF(OR(J44="",I44=""),"",J44-I44)</f>
        <v/>
      </c>
      <c r="L44" s="60">
        <f>IF(OR(K44="",J44=0),"",K44/J44)</f>
        <v/>
      </c>
      <c r="M44" s="57" t="n"/>
      <c r="N44" s="57" t="n"/>
      <c r="O44" s="57" t="n"/>
      <c r="P44" s="17">
        <f>IF(M44="","",IF(N44="",$H$6,N44)-M44)</f>
        <v/>
      </c>
    </row>
    <row r="45">
      <c r="B45" s="12" t="n"/>
      <c r="C45" s="13" t="n"/>
      <c r="D45" s="58" t="n"/>
      <c r="E45" s="58" t="n"/>
      <c r="F45" s="58" t="n"/>
      <c r="G45" s="58" t="n"/>
      <c r="H45" s="58" t="n"/>
      <c r="I45" s="59">
        <f>IF(COUNT(D45:H45)=0,"",SUM(D45:H45))</f>
        <v/>
      </c>
      <c r="J45" s="58" t="n"/>
      <c r="K45" s="59">
        <f>IF(OR(J45="",I45=""),"",J45-I45)</f>
        <v/>
      </c>
      <c r="L45" s="60">
        <f>IF(OR(K45="",J45=0),"",K45/J45)</f>
        <v/>
      </c>
      <c r="M45" s="57" t="n"/>
      <c r="N45" s="57" t="n"/>
      <c r="O45" s="57" t="n"/>
      <c r="P45" s="17">
        <f>IF(M45="","",IF(N45="",$H$6,N45)-M45)</f>
        <v/>
      </c>
    </row>
    <row r="46">
      <c r="B46" s="12" t="n"/>
      <c r="C46" s="13" t="n"/>
      <c r="D46" s="58" t="n"/>
      <c r="E46" s="58" t="n"/>
      <c r="F46" s="58" t="n"/>
      <c r="G46" s="58" t="n"/>
      <c r="H46" s="58" t="n"/>
      <c r="I46" s="59">
        <f>IF(COUNT(D46:H46)=0,"",SUM(D46:H46))</f>
        <v/>
      </c>
      <c r="J46" s="58" t="n"/>
      <c r="K46" s="59">
        <f>IF(OR(J46="",I46=""),"",J46-I46)</f>
        <v/>
      </c>
      <c r="L46" s="60">
        <f>IF(OR(K46="",J46=0),"",K46/J46)</f>
        <v/>
      </c>
      <c r="M46" s="57" t="n"/>
      <c r="N46" s="57" t="n"/>
      <c r="O46" s="57" t="n"/>
      <c r="P46" s="17">
        <f>IF(M46="","",IF(N46="",$H$6,N46)-M46)</f>
        <v/>
      </c>
    </row>
    <row r="47">
      <c r="B47" s="12" t="n"/>
      <c r="C47" s="13" t="n"/>
      <c r="D47" s="58" t="n"/>
      <c r="E47" s="58" t="n"/>
      <c r="F47" s="58" t="n"/>
      <c r="G47" s="58" t="n"/>
      <c r="H47" s="58" t="n"/>
      <c r="I47" s="59">
        <f>IF(COUNT(D47:H47)=0,"",SUM(D47:H47))</f>
        <v/>
      </c>
      <c r="J47" s="58" t="n"/>
      <c r="K47" s="59">
        <f>IF(OR(J47="",I47=""),"",J47-I47)</f>
        <v/>
      </c>
      <c r="L47" s="60">
        <f>IF(OR(K47="",J47=0),"",K47/J47)</f>
        <v/>
      </c>
      <c r="M47" s="57" t="n"/>
      <c r="N47" s="57" t="n"/>
      <c r="O47" s="57" t="n"/>
      <c r="P47" s="17">
        <f>IF(M47="","",IF(N47="",$H$6,N47)-M47)</f>
        <v/>
      </c>
    </row>
    <row r="48">
      <c r="B48" s="12" t="n"/>
      <c r="C48" s="13" t="n"/>
      <c r="D48" s="58" t="n"/>
      <c r="E48" s="58" t="n"/>
      <c r="F48" s="58" t="n"/>
      <c r="G48" s="58" t="n"/>
      <c r="H48" s="58" t="n"/>
      <c r="I48" s="59">
        <f>IF(COUNT(D48:H48)=0,"",SUM(D48:H48))</f>
        <v/>
      </c>
      <c r="J48" s="58" t="n"/>
      <c r="K48" s="59">
        <f>IF(OR(J48="",I48=""),"",J48-I48)</f>
        <v/>
      </c>
      <c r="L48" s="60">
        <f>IF(OR(K48="",J48=0),"",K48/J48)</f>
        <v/>
      </c>
      <c r="M48" s="57" t="n"/>
      <c r="N48" s="57" t="n"/>
      <c r="O48" s="57" t="n"/>
      <c r="P48" s="17">
        <f>IF(M48="","",IF(N48="",$H$6,N48)-M48)</f>
        <v/>
      </c>
    </row>
    <row r="49">
      <c r="B49" s="18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20" t="n"/>
    </row>
    <row r="50">
      <c r="B50" s="21" t="inlineStr">
        <is>
          <t>Sold houses</t>
        </is>
      </c>
      <c r="C50" s="22" t="n"/>
      <c r="D50" s="61">
        <f>SUMIFS(D9:D48,J9:J48,"&lt;&gt;")</f>
        <v/>
      </c>
      <c r="E50" s="61">
        <f>SUMIFS(E9:E48,J9:J48,"&lt;&gt;")</f>
        <v/>
      </c>
      <c r="F50" s="61">
        <f>SUMIFS(F9:F48,J9:J48,"&lt;&gt;")</f>
        <v/>
      </c>
      <c r="G50" s="61">
        <f>SUMIFS(G9:G48,J9:J48,"&lt;&gt;")</f>
        <v/>
      </c>
      <c r="H50" s="61">
        <f>SUMIFS(H9:H48,J9:J48,"&lt;&gt;")</f>
        <v/>
      </c>
      <c r="I50" s="61">
        <f>SUMIFS(I9:I48,J9:J48,"&lt;&gt;")</f>
        <v/>
      </c>
      <c r="J50" s="61">
        <f>SUMIFS(J9:J48,J9:J48,"&lt;&gt;")</f>
        <v/>
      </c>
      <c r="K50" s="61">
        <f>SUMIFS(K9:K48,J9:J48,"&lt;&gt;")</f>
        <v/>
      </c>
      <c r="L50" s="62">
        <f>IF(J50=0,"",K50/J50)</f>
        <v/>
      </c>
      <c r="M50" s="22" t="n"/>
      <c r="N50" s="22" t="n"/>
      <c r="O50" s="22" t="n"/>
      <c r="P50" s="25">
        <f>IFERROR(AVERAGEIFS(P9:P48,J9:J48,"&lt;&gt;"),"")</f>
        <v/>
      </c>
    </row>
    <row r="51">
      <c r="B51" s="26" t="inlineStr">
        <is>
          <t>Houses sold:</t>
        </is>
      </c>
      <c r="C51" s="27">
        <f>COUNT(J9:J48)</f>
        <v/>
      </c>
      <c r="D51" s="28" t="n"/>
      <c r="E51" s="29" t="inlineStr">
        <is>
          <t>Houses still being built:</t>
        </is>
      </c>
      <c r="F51" s="28" t="n"/>
      <c r="G51" s="27">
        <f>COUNT(M9:M48)-COUNT(J9:J48)</f>
        <v/>
      </c>
      <c r="H51" s="28" t="n"/>
      <c r="I51" s="28" t="n"/>
      <c r="J51" s="28" t="n"/>
      <c r="K51" s="28" t="n"/>
      <c r="L51" s="28" t="n"/>
      <c r="M51" s="28" t="n"/>
      <c r="N51" s="28" t="n"/>
      <c r="O51" s="28" t="n"/>
      <c r="P51" s="30" t="n"/>
    </row>
    <row r="52"/>
    <row r="53">
      <c r="B53" s="2" t="inlineStr">
        <is>
          <t>Totals count sold houses only. Example rows: Example Ridge Homes LLC, invented data. Total cost for an unsold house is what it has cost so far.</t>
        </is>
      </c>
    </row>
  </sheetData>
  <mergeCells count="1">
    <mergeCell ref="B3:P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G45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30" customWidth="1" min="2" max="2"/>
    <col width="12" customWidth="1" min="3" max="3"/>
    <col width="15" customWidth="1" min="4" max="4"/>
    <col width="15" customWidth="1" min="5" max="5"/>
    <col width="16" customWidth="1" min="6" max="6"/>
    <col width="14" customWidth="1" min="7" max="7"/>
  </cols>
  <sheetData>
    <row r="1" ht="34" customHeight="1"/>
    <row r="2" ht="16" customHeight="1">
      <c r="B2" s="53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54" t="inlineStr">
        <is>
          <t>Flipper Bookkeeping keeps the books for small spec home builders and sends you, every month, a profit and loss for each house, budget against actual during the build, your loan draws and what you have paid each subcontractor.</t>
        </is>
      </c>
      <c r="C3" s="55" t="n"/>
      <c r="D3" s="55" t="n"/>
      <c r="E3" s="55" t="n"/>
      <c r="F3" s="55" t="n"/>
      <c r="G3" s="55" t="n"/>
    </row>
    <row r="4" ht="20" customHeight="1">
      <c r="B4" s="56" t="inlineStr">
        <is>
          <t>FREE TOOL  |  SPEC HOME BUILDER TRACKER: COST, DRAWS AND SUBCONTRACTORS</t>
        </is>
      </c>
    </row>
    <row r="5">
      <c r="B5" s="1" t="inlineStr">
        <is>
          <t>Budget against actual for one house (example: Example Ridge Homes LLC, invented data)</t>
        </is>
      </c>
    </row>
    <row r="6">
      <c r="B6" s="7" t="inlineStr">
        <is>
          <t>House:</t>
        </is>
      </c>
      <c r="C6" s="13" t="inlineStr">
        <is>
          <t>House 5 (23 Sample Ridge Dr)</t>
        </is>
      </c>
    </row>
    <row r="7"/>
    <row r="8" ht="34" customHeight="1">
      <c r="B8" s="9" t="inlineStr">
        <is>
          <t>CATEGORY</t>
        </is>
      </c>
      <c r="C8" s="10" t="inlineStr">
        <is>
          <t>TYPE</t>
        </is>
      </c>
      <c r="D8" s="10" t="inlineStr">
        <is>
          <t>BUDGET</t>
        </is>
      </c>
      <c r="E8" s="10" t="inlineStr">
        <is>
          <t>SPENT SO FAR</t>
        </is>
      </c>
      <c r="F8" s="10" t="inlineStr">
        <is>
          <t>LEFT IN BUDGET</t>
        </is>
      </c>
      <c r="G8" s="11" t="inlineStr">
        <is>
          <t>% OF BUDGET USED</t>
        </is>
      </c>
    </row>
    <row r="9">
      <c r="B9" s="12" t="inlineStr">
        <is>
          <t>Site work and foundation</t>
        </is>
      </c>
      <c r="C9" s="13" t="inlineStr">
        <is>
          <t>Hard</t>
        </is>
      </c>
      <c r="D9" s="58" t="n">
        <v>41000</v>
      </c>
      <c r="E9" s="58" t="n">
        <v>40200</v>
      </c>
      <c r="F9" s="59">
        <f>IF(D9="","",D9-E9)</f>
        <v/>
      </c>
      <c r="G9" s="63">
        <f>IF(OR(D9="",D9=0),"",E9/D9)</f>
        <v/>
      </c>
    </row>
    <row r="10">
      <c r="B10" s="12" t="inlineStr">
        <is>
          <t>Framing and lumber</t>
        </is>
      </c>
      <c r="C10" s="13" t="inlineStr">
        <is>
          <t>Hard</t>
        </is>
      </c>
      <c r="D10" s="58" t="n">
        <v>52500</v>
      </c>
      <c r="E10" s="58" t="n">
        <v>54100</v>
      </c>
      <c r="F10" s="59">
        <f>IF(D10="","",D10-E10)</f>
        <v/>
      </c>
      <c r="G10" s="63">
        <f>IF(OR(D10="",D10=0),"",E10/D10)</f>
        <v/>
      </c>
    </row>
    <row r="11">
      <c r="B11" s="12" t="inlineStr">
        <is>
          <t>Roofing</t>
        </is>
      </c>
      <c r="C11" s="13" t="inlineStr">
        <is>
          <t>Hard</t>
        </is>
      </c>
      <c r="D11" s="58" t="n">
        <v>13200</v>
      </c>
      <c r="E11" s="58" t="n">
        <v>13900</v>
      </c>
      <c r="F11" s="59">
        <f>IF(D11="","",D11-E11)</f>
        <v/>
      </c>
      <c r="G11" s="63">
        <f>IF(OR(D11="",D11=0),"",E11/D11)</f>
        <v/>
      </c>
    </row>
    <row r="12">
      <c r="B12" s="12" t="inlineStr">
        <is>
          <t>Windows and doors</t>
        </is>
      </c>
      <c r="C12" s="13" t="inlineStr">
        <is>
          <t>Hard</t>
        </is>
      </c>
      <c r="D12" s="58" t="n">
        <v>16400</v>
      </c>
      <c r="E12" s="58" t="n">
        <v>8200</v>
      </c>
      <c r="F12" s="59">
        <f>IF(D12="","",D12-E12)</f>
        <v/>
      </c>
      <c r="G12" s="63">
        <f>IF(OR(D12="",D12=0),"",E12/D12)</f>
        <v/>
      </c>
    </row>
    <row r="13">
      <c r="B13" s="12" t="inlineStr">
        <is>
          <t>Plumbing</t>
        </is>
      </c>
      <c r="C13" s="13" t="inlineStr">
        <is>
          <t>Hard</t>
        </is>
      </c>
      <c r="D13" s="58" t="n">
        <v>19300</v>
      </c>
      <c r="E13" s="58" t="n">
        <v>9600</v>
      </c>
      <c r="F13" s="59">
        <f>IF(D13="","",D13-E13)</f>
        <v/>
      </c>
      <c r="G13" s="63">
        <f>IF(OR(D13="",D13=0),"",E13/D13)</f>
        <v/>
      </c>
    </row>
    <row r="14">
      <c r="B14" s="12" t="inlineStr">
        <is>
          <t>Electrical</t>
        </is>
      </c>
      <c r="C14" s="13" t="inlineStr">
        <is>
          <t>Hard</t>
        </is>
      </c>
      <c r="D14" s="58" t="n">
        <v>17800</v>
      </c>
      <c r="E14" s="58" t="n">
        <v>8900</v>
      </c>
      <c r="F14" s="59">
        <f>IF(D14="","",D14-E14)</f>
        <v/>
      </c>
      <c r="G14" s="63">
        <f>IF(OR(D14="",D14=0),"",E14/D14)</f>
        <v/>
      </c>
    </row>
    <row r="15">
      <c r="B15" s="12" t="inlineStr">
        <is>
          <t>HVAC</t>
        </is>
      </c>
      <c r="C15" s="13" t="inlineStr">
        <is>
          <t>Hard</t>
        </is>
      </c>
      <c r="D15" s="58" t="n">
        <v>16500</v>
      </c>
      <c r="E15" s="58" t="n">
        <v>7400</v>
      </c>
      <c r="F15" s="59">
        <f>IF(D15="","",D15-E15)</f>
        <v/>
      </c>
      <c r="G15" s="63">
        <f>IF(OR(D15="",D15=0),"",E15/D15)</f>
        <v/>
      </c>
    </row>
    <row r="16">
      <c r="B16" s="12" t="inlineStr">
        <is>
          <t>Insulation and drywall</t>
        </is>
      </c>
      <c r="C16" s="13" t="inlineStr">
        <is>
          <t>Hard</t>
        </is>
      </c>
      <c r="D16" s="58" t="n">
        <v>20400</v>
      </c>
      <c r="E16" s="58" t="n">
        <v>0</v>
      </c>
      <c r="F16" s="59">
        <f>IF(D16="","",D16-E16)</f>
        <v/>
      </c>
      <c r="G16" s="63">
        <f>IF(OR(D16="",D16=0),"",E16/D16)</f>
        <v/>
      </c>
    </row>
    <row r="17">
      <c r="B17" s="12" t="inlineStr">
        <is>
          <t>Flooring and tile</t>
        </is>
      </c>
      <c r="C17" s="13" t="inlineStr">
        <is>
          <t>Hard</t>
        </is>
      </c>
      <c r="D17" s="58" t="n">
        <v>15200</v>
      </c>
      <c r="E17" s="58" t="n">
        <v>0</v>
      </c>
      <c r="F17" s="59">
        <f>IF(D17="","",D17-E17)</f>
        <v/>
      </c>
      <c r="G17" s="63">
        <f>IF(OR(D17="",D17=0),"",E17/D17)</f>
        <v/>
      </c>
    </row>
    <row r="18">
      <c r="B18" s="12" t="inlineStr">
        <is>
          <t>Cabinets and counters</t>
        </is>
      </c>
      <c r="C18" s="13" t="inlineStr">
        <is>
          <t>Hard</t>
        </is>
      </c>
      <c r="D18" s="58" t="n">
        <v>18600</v>
      </c>
      <c r="E18" s="58" t="n">
        <v>0</v>
      </c>
      <c r="F18" s="59">
        <f>IF(D18="","",D18-E18)</f>
        <v/>
      </c>
      <c r="G18" s="63">
        <f>IF(OR(D18="",D18=0),"",E18/D18)</f>
        <v/>
      </c>
    </row>
    <row r="19">
      <c r="B19" s="12" t="inlineStr">
        <is>
          <t>Paint and trim</t>
        </is>
      </c>
      <c r="C19" s="13" t="inlineStr">
        <is>
          <t>Hard</t>
        </is>
      </c>
      <c r="D19" s="58" t="n">
        <v>11700</v>
      </c>
      <c r="E19" s="58" t="n">
        <v>0</v>
      </c>
      <c r="F19" s="59">
        <f>IF(D19="","",D19-E19)</f>
        <v/>
      </c>
      <c r="G19" s="63">
        <f>IF(OR(D19="",D19=0),"",E19/D19)</f>
        <v/>
      </c>
    </row>
    <row r="20">
      <c r="B20" s="12" t="inlineStr">
        <is>
          <t>Landscaping and driveway</t>
        </is>
      </c>
      <c r="C20" s="13" t="inlineStr">
        <is>
          <t>Hard</t>
        </is>
      </c>
      <c r="D20" s="58" t="n">
        <v>10400</v>
      </c>
      <c r="E20" s="58" t="n">
        <v>0</v>
      </c>
      <c r="F20" s="59">
        <f>IF(D20="","",D20-E20)</f>
        <v/>
      </c>
      <c r="G20" s="63">
        <f>IF(OR(D20="",D20=0),"",E20/D20)</f>
        <v/>
      </c>
    </row>
    <row r="21">
      <c r="B21" s="12" t="inlineStr">
        <is>
          <t>Appliances and fixtures</t>
        </is>
      </c>
      <c r="C21" s="13" t="inlineStr">
        <is>
          <t>Hard</t>
        </is>
      </c>
      <c r="D21" s="58" t="n">
        <v>8900</v>
      </c>
      <c r="E21" s="58" t="n">
        <v>0</v>
      </c>
      <c r="F21" s="59">
        <f>IF(D21="","",D21-E21)</f>
        <v/>
      </c>
      <c r="G21" s="63">
        <f>IF(OR(D21="",D21=0),"",E21/D21)</f>
        <v/>
      </c>
    </row>
    <row r="22">
      <c r="B22" s="12" t="inlineStr">
        <is>
          <t>Permits and impact fees</t>
        </is>
      </c>
      <c r="C22" s="13" t="inlineStr">
        <is>
          <t>Soft</t>
        </is>
      </c>
      <c r="D22" s="58" t="n">
        <v>14500</v>
      </c>
      <c r="E22" s="58" t="n">
        <v>14900</v>
      </c>
      <c r="F22" s="59">
        <f>IF(D22="","",D22-E22)</f>
        <v/>
      </c>
      <c r="G22" s="63">
        <f>IF(OR(D22="",D22=0),"",E22/D22)</f>
        <v/>
      </c>
    </row>
    <row r="23">
      <c r="B23" s="12" t="inlineStr">
        <is>
          <t>Design and engineering</t>
        </is>
      </c>
      <c r="C23" s="13" t="inlineStr">
        <is>
          <t>Soft</t>
        </is>
      </c>
      <c r="D23" s="58" t="n">
        <v>6200</v>
      </c>
      <c r="E23" s="58" t="n">
        <v>6200</v>
      </c>
      <c r="F23" s="59">
        <f>IF(D23="","",D23-E23)</f>
        <v/>
      </c>
      <c r="G23" s="63">
        <f>IF(OR(D23="",D23=0),"",E23/D23)</f>
        <v/>
      </c>
    </row>
    <row r="24">
      <c r="B24" s="12" t="inlineStr">
        <is>
          <t>Builder's risk insurance</t>
        </is>
      </c>
      <c r="C24" s="13" t="inlineStr">
        <is>
          <t>Soft</t>
        </is>
      </c>
      <c r="D24" s="58" t="n">
        <v>3400</v>
      </c>
      <c r="E24" s="58" t="n">
        <v>2100</v>
      </c>
      <c r="F24" s="59">
        <f>IF(D24="","",D24-E24)</f>
        <v/>
      </c>
      <c r="G24" s="63">
        <f>IF(OR(D24="",D24=0),"",E24/D24)</f>
        <v/>
      </c>
    </row>
    <row r="25">
      <c r="B25" s="12" t="inlineStr">
        <is>
          <t>Utilities during the build</t>
        </is>
      </c>
      <c r="C25" s="13" t="inlineStr">
        <is>
          <t>Soft</t>
        </is>
      </c>
      <c r="D25" s="58" t="n">
        <v>2800</v>
      </c>
      <c r="E25" s="58" t="n">
        <v>1300</v>
      </c>
      <c r="F25" s="59">
        <f>IF(D25="","",D25-E25)</f>
        <v/>
      </c>
      <c r="G25" s="63">
        <f>IF(OR(D25="",D25=0),"",E25/D25)</f>
        <v/>
      </c>
    </row>
    <row r="26">
      <c r="B26" s="12" t="inlineStr">
        <is>
          <t>Survey and inspections</t>
        </is>
      </c>
      <c r="C26" s="13" t="inlineStr">
        <is>
          <t>Soft</t>
        </is>
      </c>
      <c r="D26" s="58" t="n">
        <v>1900</v>
      </c>
      <c r="E26" s="58" t="n">
        <v>1150</v>
      </c>
      <c r="F26" s="59">
        <f>IF(D26="","",D26-E26)</f>
        <v/>
      </c>
      <c r="G26" s="63">
        <f>IF(OR(D26="",D26=0),"",E26/D26)</f>
        <v/>
      </c>
    </row>
    <row r="27">
      <c r="B27" s="12" t="inlineStr">
        <is>
          <t>Loan interest</t>
        </is>
      </c>
      <c r="C27" s="13" t="inlineStr">
        <is>
          <t>Interest</t>
        </is>
      </c>
      <c r="D27" s="58" t="n">
        <v>24500</v>
      </c>
      <c r="E27" s="58" t="n">
        <v>6300</v>
      </c>
      <c r="F27" s="59">
        <f>IF(D27="","",D27-E27)</f>
        <v/>
      </c>
      <c r="G27" s="63">
        <f>IF(OR(D27="",D27=0),"",E27/D27)</f>
        <v/>
      </c>
    </row>
    <row r="28">
      <c r="B28" s="12" t="n"/>
      <c r="C28" s="13" t="n"/>
      <c r="D28" s="58" t="n"/>
      <c r="E28" s="58" t="n"/>
      <c r="F28" s="59">
        <f>IF(D28="","",D28-E28)</f>
        <v/>
      </c>
      <c r="G28" s="63">
        <f>IF(OR(D28="",D28=0),"",E28/D28)</f>
        <v/>
      </c>
    </row>
    <row r="29">
      <c r="B29" s="12" t="n"/>
      <c r="C29" s="13" t="n"/>
      <c r="D29" s="58" t="n"/>
      <c r="E29" s="58" t="n"/>
      <c r="F29" s="59">
        <f>IF(D29="","",D29-E29)</f>
        <v/>
      </c>
      <c r="G29" s="63">
        <f>IF(OR(D29="",D29=0),"",E29/D29)</f>
        <v/>
      </c>
    </row>
    <row r="30">
      <c r="B30" s="12" t="n"/>
      <c r="C30" s="13" t="n"/>
      <c r="D30" s="58" t="n"/>
      <c r="E30" s="58" t="n"/>
      <c r="F30" s="59">
        <f>IF(D30="","",D30-E30)</f>
        <v/>
      </c>
      <c r="G30" s="63">
        <f>IF(OR(D30="",D30=0),"",E30/D30)</f>
        <v/>
      </c>
    </row>
    <row r="31">
      <c r="B31" s="12" t="n"/>
      <c r="C31" s="13" t="n"/>
      <c r="D31" s="58" t="n"/>
      <c r="E31" s="58" t="n"/>
      <c r="F31" s="59">
        <f>IF(D31="","",D31-E31)</f>
        <v/>
      </c>
      <c r="G31" s="63">
        <f>IF(OR(D31="",D31=0),"",E31/D31)</f>
        <v/>
      </c>
    </row>
    <row r="32">
      <c r="B32" s="12" t="n"/>
      <c r="C32" s="13" t="n"/>
      <c r="D32" s="58" t="n"/>
      <c r="E32" s="58" t="n"/>
      <c r="F32" s="59">
        <f>IF(D32="","",D32-E32)</f>
        <v/>
      </c>
      <c r="G32" s="63">
        <f>IF(OR(D32="",D32=0),"",E32/D32)</f>
        <v/>
      </c>
    </row>
    <row r="33">
      <c r="B33" s="12" t="n"/>
      <c r="C33" s="13" t="n"/>
      <c r="D33" s="58" t="n"/>
      <c r="E33" s="58" t="n"/>
      <c r="F33" s="59">
        <f>IF(D33="","",D33-E33)</f>
        <v/>
      </c>
      <c r="G33" s="63">
        <f>IF(OR(D33="",D33=0),"",E33/D33)</f>
        <v/>
      </c>
    </row>
    <row r="34">
      <c r="B34" s="12" t="n"/>
      <c r="C34" s="13" t="n"/>
      <c r="D34" s="58" t="n"/>
      <c r="E34" s="58" t="n"/>
      <c r="F34" s="59">
        <f>IF(D34="","",D34-E34)</f>
        <v/>
      </c>
      <c r="G34" s="63">
        <f>IF(OR(D34="",D34=0),"",E34/D34)</f>
        <v/>
      </c>
    </row>
    <row r="35">
      <c r="B35" s="12" t="n"/>
      <c r="C35" s="13" t="n"/>
      <c r="D35" s="58" t="n"/>
      <c r="E35" s="58" t="n"/>
      <c r="F35" s="59">
        <f>IF(D35="","",D35-E35)</f>
        <v/>
      </c>
      <c r="G35" s="63">
        <f>IF(OR(D35="",D35=0),"",E35/D35)</f>
        <v/>
      </c>
    </row>
    <row r="36">
      <c r="B36" s="12" t="n"/>
      <c r="C36" s="13" t="n"/>
      <c r="D36" s="58" t="n"/>
      <c r="E36" s="58" t="n"/>
      <c r="F36" s="59">
        <f>IF(D36="","",D36-E36)</f>
        <v/>
      </c>
      <c r="G36" s="63">
        <f>IF(OR(D36="",D36=0),"",E36/D36)</f>
        <v/>
      </c>
    </row>
    <row r="37">
      <c r="B37" s="12" t="n"/>
      <c r="C37" s="13" t="n"/>
      <c r="D37" s="58" t="n"/>
      <c r="E37" s="58" t="n"/>
      <c r="F37" s="59">
        <f>IF(D37="","",D37-E37)</f>
        <v/>
      </c>
      <c r="G37" s="63">
        <f>IF(OR(D37="",D37=0),"",E37/D37)</f>
        <v/>
      </c>
    </row>
    <row r="38">
      <c r="B38" s="12" t="n"/>
      <c r="C38" s="13" t="n"/>
      <c r="D38" s="58" t="n"/>
      <c r="E38" s="58" t="n"/>
      <c r="F38" s="59">
        <f>IF(D38="","",D38-E38)</f>
        <v/>
      </c>
      <c r="G38" s="63">
        <f>IF(OR(D38="",D38=0),"",E38/D38)</f>
        <v/>
      </c>
    </row>
    <row r="39">
      <c r="B39" s="18" t="n"/>
      <c r="C39" s="19" t="n"/>
      <c r="D39" s="19" t="n"/>
      <c r="E39" s="19" t="n"/>
      <c r="F39" s="19" t="n"/>
      <c r="G39" s="20" t="n"/>
    </row>
    <row r="40">
      <c r="B40" s="32" t="inlineStr">
        <is>
          <t>Hard costs</t>
        </is>
      </c>
      <c r="C40" s="19" t="n"/>
      <c r="D40" s="64">
        <f>SUMIFS(D9:D38,C9:C38,"Hard")</f>
        <v/>
      </c>
      <c r="E40" s="64">
        <f>SUMIFS(E9:E38,C9:C38,"Hard")</f>
        <v/>
      </c>
      <c r="F40" s="64">
        <f>D40-E40</f>
        <v/>
      </c>
      <c r="G40" s="65">
        <f>IF(D40=0,"",E40/D40)</f>
        <v/>
      </c>
    </row>
    <row r="41">
      <c r="B41" s="32" t="inlineStr">
        <is>
          <t>Soft costs</t>
        </is>
      </c>
      <c r="C41" s="19" t="n"/>
      <c r="D41" s="64">
        <f>SUMIFS(D9:D38,C9:C38,"Soft")</f>
        <v/>
      </c>
      <c r="E41" s="64">
        <f>SUMIFS(E9:E38,C9:C38,"Soft")</f>
        <v/>
      </c>
      <c r="F41" s="64">
        <f>D41-E41</f>
        <v/>
      </c>
      <c r="G41" s="65">
        <f>IF(D41=0,"",E41/D41)</f>
        <v/>
      </c>
    </row>
    <row r="42">
      <c r="B42" s="32" t="inlineStr">
        <is>
          <t>Loan interest</t>
        </is>
      </c>
      <c r="C42" s="19" t="n"/>
      <c r="D42" s="64">
        <f>SUMIFS(D9:D38,C9:C38,"Interest")</f>
        <v/>
      </c>
      <c r="E42" s="64">
        <f>SUMIFS(E9:E38,C9:C38,"Interest")</f>
        <v/>
      </c>
      <c r="F42" s="64">
        <f>D42-E42</f>
        <v/>
      </c>
      <c r="G42" s="65">
        <f>IF(D42=0,"",E42/D42)</f>
        <v/>
      </c>
    </row>
    <row r="43">
      <c r="B43" s="35" t="inlineStr">
        <is>
          <t>Total</t>
        </is>
      </c>
      <c r="C43" s="36" t="n"/>
      <c r="D43" s="66">
        <f>SUM(D9:D38)</f>
        <v/>
      </c>
      <c r="E43" s="66">
        <f>SUM(E9:E38)</f>
        <v/>
      </c>
      <c r="F43" s="66">
        <f>D43-E43</f>
        <v/>
      </c>
      <c r="G43" s="67">
        <f>IF(D43=0,"",E43/D43)</f>
        <v/>
      </c>
    </row>
    <row r="44"/>
    <row r="45">
      <c r="B45" s="2" t="inlineStr">
        <is>
          <t>Hard, Soft and Interest above are the figures for the Houses tab. Example numbers are invented data for a house still being built.</t>
        </is>
      </c>
    </row>
  </sheetData>
  <mergeCells count="1">
    <mergeCell ref="B3:G3"/>
  </mergeCells>
  <dataValidations count="1">
    <dataValidation sqref="C9:C38" showDropDown="0" showInputMessage="0" showErrorMessage="0" allowBlank="1" type="list">
      <formula1>"Hard,Soft,Interest"</formula1>
    </dataValidation>
  </dataValidation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J18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14" customWidth="1" min="2" max="2"/>
    <col width="40" customWidth="1" min="3" max="3"/>
    <col width="15" customWidth="1" min="4" max="4"/>
    <col width="15" customWidth="1" min="5" max="5"/>
    <col width="17" customWidth="1" min="6" max="6"/>
    <col width="15" customWidth="1" min="7" max="7"/>
    <col width="17" customWidth="1" min="8" max="8"/>
    <col width="19" customWidth="1" min="9" max="9"/>
    <col width="24" customWidth="1" min="10" max="10"/>
  </cols>
  <sheetData>
    <row r="1" ht="34" customHeight="1"/>
    <row r="2" ht="16" customHeight="1">
      <c r="B2" s="53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54" t="inlineStr">
        <is>
          <t>Flipper Bookkeeping keeps the books for small spec home builders and sends you, every month, a profit and loss for each house, budget against actual during the build, your loan draws and what you have paid each subcontractor.</t>
        </is>
      </c>
      <c r="C3" s="55" t="n"/>
      <c r="D3" s="55" t="n"/>
      <c r="E3" s="55" t="n"/>
      <c r="F3" s="55" t="n"/>
      <c r="G3" s="55" t="n"/>
      <c r="H3" s="55" t="n"/>
      <c r="I3" s="55" t="n"/>
      <c r="J3" s="55" t="n"/>
    </row>
    <row r="4" ht="20" customHeight="1">
      <c r="B4" s="56" t="inlineStr">
        <is>
          <t>FREE TOOL  |  SPEC HOME BUILDER TRACKER: COST, DRAWS AND SUBCONTRACTORS</t>
        </is>
      </c>
    </row>
    <row r="5">
      <c r="B5" s="1" t="inlineStr">
        <is>
          <t>Loan draws, house by house (example rows: Example Ridge Homes LLC, invented data)</t>
        </is>
      </c>
    </row>
    <row r="6">
      <c r="B6" s="2" t="inlineStr">
        <is>
          <t>Top table: one row per construction loan. Draw log below: one row per draw. Clear a loan row once it is paid off and the house is sold.</t>
        </is>
      </c>
    </row>
    <row r="7"/>
    <row r="8" ht="34" customHeight="1">
      <c r="B8" s="9" t="inlineStr">
        <is>
          <t>HOUSE</t>
        </is>
      </c>
      <c r="C8" s="10" t="inlineStr">
        <is>
          <t>LENDER</t>
        </is>
      </c>
      <c r="D8" s="10" t="inlineStr">
        <is>
          <t>LOAN AMOUNT</t>
        </is>
      </c>
      <c r="E8" s="10" t="inlineStr">
        <is>
          <t>TOTAL REQUESTED</t>
        </is>
      </c>
      <c r="F8" s="10" t="inlineStr">
        <is>
          <t>TOTAL PAID</t>
        </is>
      </c>
      <c r="G8" s="10" t="inlineStr">
        <is>
          <t>BALANCE LEFT</t>
        </is>
      </c>
      <c r="H8" s="10" t="inlineStr">
        <is>
          <t>REQUESTED, NOT YET PAID</t>
        </is>
      </c>
      <c r="I8" s="11" t="inlineStr">
        <is>
          <t>% OF LOAN DRAWN</t>
        </is>
      </c>
    </row>
    <row r="9">
      <c r="B9" s="12" t="inlineStr">
        <is>
          <t>House 4</t>
        </is>
      </c>
      <c r="C9" s="13" t="inlineStr">
        <is>
          <t>Example Bridge Lending</t>
        </is>
      </c>
      <c r="D9" s="58" t="n">
        <v>340000</v>
      </c>
      <c r="E9" s="59">
        <f>IF(B9="","",SUMIFS($F$37:$F$186,$B$37:$B$186,B9))</f>
        <v/>
      </c>
      <c r="F9" s="59">
        <f>IF(B9="","",SUMIFS($H$37:$H$186,$B$37:$B$186,B9))</f>
        <v/>
      </c>
      <c r="G9" s="64">
        <f>IF(OR(B9="",D9=""),"",D9-F9)</f>
        <v/>
      </c>
      <c r="H9" s="59">
        <f>IF(B9="","",E9-F9)</f>
        <v/>
      </c>
      <c r="I9" s="63">
        <f>IF(OR(B9="",D9="",D9=0),"",F9/D9)</f>
        <v/>
      </c>
    </row>
    <row r="10">
      <c r="B10" s="12" t="inlineStr">
        <is>
          <t>House 5</t>
        </is>
      </c>
      <c r="C10" s="13" t="inlineStr">
        <is>
          <t>Example Bridge Lending</t>
        </is>
      </c>
      <c r="D10" s="58" t="n">
        <v>345000</v>
      </c>
      <c r="E10" s="59">
        <f>IF(B10="","",SUMIFS($F$37:$F$186,$B$37:$B$186,B10))</f>
        <v/>
      </c>
      <c r="F10" s="59">
        <f>IF(B10="","",SUMIFS($H$37:$H$186,$B$37:$B$186,B10))</f>
        <v/>
      </c>
      <c r="G10" s="64">
        <f>IF(OR(B10="",D10=""),"",D10-F10)</f>
        <v/>
      </c>
      <c r="H10" s="59">
        <f>IF(B10="","",E10-F10)</f>
        <v/>
      </c>
      <c r="I10" s="63">
        <f>IF(OR(B10="",D10="",D10=0),"",F10/D10)</f>
        <v/>
      </c>
    </row>
    <row r="11">
      <c r="B11" s="12" t="inlineStr">
        <is>
          <t>House 6</t>
        </is>
      </c>
      <c r="C11" s="13" t="inlineStr">
        <is>
          <t>Sample Capital Partners</t>
        </is>
      </c>
      <c r="D11" s="58" t="n">
        <v>360000</v>
      </c>
      <c r="E11" s="59">
        <f>IF(B11="","",SUMIFS($F$37:$F$186,$B$37:$B$186,B11))</f>
        <v/>
      </c>
      <c r="F11" s="59">
        <f>IF(B11="","",SUMIFS($H$37:$H$186,$B$37:$B$186,B11))</f>
        <v/>
      </c>
      <c r="G11" s="64">
        <f>IF(OR(B11="",D11=""),"",D11-F11)</f>
        <v/>
      </c>
      <c r="H11" s="59">
        <f>IF(B11="","",E11-F11)</f>
        <v/>
      </c>
      <c r="I11" s="63">
        <f>IF(OR(B11="",D11="",D11=0),"",F11/D11)</f>
        <v/>
      </c>
    </row>
    <row r="12">
      <c r="B12" s="12" t="n"/>
      <c r="C12" s="13" t="n"/>
      <c r="D12" s="58" t="n"/>
      <c r="E12" s="59">
        <f>IF(B12="","",SUMIFS($F$37:$F$186,$B$37:$B$186,B12))</f>
        <v/>
      </c>
      <c r="F12" s="59">
        <f>IF(B12="","",SUMIFS($H$37:$H$186,$B$37:$B$186,B12))</f>
        <v/>
      </c>
      <c r="G12" s="64">
        <f>IF(OR(B12="",D12=""),"",D12-F12)</f>
        <v/>
      </c>
      <c r="H12" s="59">
        <f>IF(B12="","",E12-F12)</f>
        <v/>
      </c>
      <c r="I12" s="63">
        <f>IF(OR(B12="",D12="",D12=0),"",F12/D12)</f>
        <v/>
      </c>
    </row>
    <row r="13">
      <c r="B13" s="12" t="n"/>
      <c r="C13" s="13" t="n"/>
      <c r="D13" s="58" t="n"/>
      <c r="E13" s="59">
        <f>IF(B13="","",SUMIFS($F$37:$F$186,$B$37:$B$186,B13))</f>
        <v/>
      </c>
      <c r="F13" s="59">
        <f>IF(B13="","",SUMIFS($H$37:$H$186,$B$37:$B$186,B13))</f>
        <v/>
      </c>
      <c r="G13" s="64">
        <f>IF(OR(B13="",D13=""),"",D13-F13)</f>
        <v/>
      </c>
      <c r="H13" s="59">
        <f>IF(B13="","",E13-F13)</f>
        <v/>
      </c>
      <c r="I13" s="63">
        <f>IF(OR(B13="",D13="",D13=0),"",F13/D13)</f>
        <v/>
      </c>
    </row>
    <row r="14">
      <c r="B14" s="12" t="n"/>
      <c r="C14" s="13" t="n"/>
      <c r="D14" s="58" t="n"/>
      <c r="E14" s="59">
        <f>IF(B14="","",SUMIFS($F$37:$F$186,$B$37:$B$186,B14))</f>
        <v/>
      </c>
      <c r="F14" s="59">
        <f>IF(B14="","",SUMIFS($H$37:$H$186,$B$37:$B$186,B14))</f>
        <v/>
      </c>
      <c r="G14" s="64">
        <f>IF(OR(B14="",D14=""),"",D14-F14)</f>
        <v/>
      </c>
      <c r="H14" s="59">
        <f>IF(B14="","",E14-F14)</f>
        <v/>
      </c>
      <c r="I14" s="63">
        <f>IF(OR(B14="",D14="",D14=0),"",F14/D14)</f>
        <v/>
      </c>
    </row>
    <row r="15">
      <c r="B15" s="12" t="n"/>
      <c r="C15" s="13" t="n"/>
      <c r="D15" s="58" t="n"/>
      <c r="E15" s="59">
        <f>IF(B15="","",SUMIFS($F$37:$F$186,$B$37:$B$186,B15))</f>
        <v/>
      </c>
      <c r="F15" s="59">
        <f>IF(B15="","",SUMIFS($H$37:$H$186,$B$37:$B$186,B15))</f>
        <v/>
      </c>
      <c r="G15" s="64">
        <f>IF(OR(B15="",D15=""),"",D15-F15)</f>
        <v/>
      </c>
      <c r="H15" s="59">
        <f>IF(B15="","",E15-F15)</f>
        <v/>
      </c>
      <c r="I15" s="63">
        <f>IF(OR(B15="",D15="",D15=0),"",F15/D15)</f>
        <v/>
      </c>
    </row>
    <row r="16">
      <c r="B16" s="12" t="n"/>
      <c r="C16" s="13" t="n"/>
      <c r="D16" s="58" t="n"/>
      <c r="E16" s="59">
        <f>IF(B16="","",SUMIFS($F$37:$F$186,$B$37:$B$186,B16))</f>
        <v/>
      </c>
      <c r="F16" s="59">
        <f>IF(B16="","",SUMIFS($H$37:$H$186,$B$37:$B$186,B16))</f>
        <v/>
      </c>
      <c r="G16" s="64">
        <f>IF(OR(B16="",D16=""),"",D16-F16)</f>
        <v/>
      </c>
      <c r="H16" s="59">
        <f>IF(B16="","",E16-F16)</f>
        <v/>
      </c>
      <c r="I16" s="63">
        <f>IF(OR(B16="",D16="",D16=0),"",F16/D16)</f>
        <v/>
      </c>
    </row>
    <row r="17">
      <c r="B17" s="12" t="n"/>
      <c r="C17" s="13" t="n"/>
      <c r="D17" s="58" t="n"/>
      <c r="E17" s="59">
        <f>IF(B17="","",SUMIFS($F$37:$F$186,$B$37:$B$186,B17))</f>
        <v/>
      </c>
      <c r="F17" s="59">
        <f>IF(B17="","",SUMIFS($H$37:$H$186,$B$37:$B$186,B17))</f>
        <v/>
      </c>
      <c r="G17" s="64">
        <f>IF(OR(B17="",D17=""),"",D17-F17)</f>
        <v/>
      </c>
      <c r="H17" s="59">
        <f>IF(B17="","",E17-F17)</f>
        <v/>
      </c>
      <c r="I17" s="63">
        <f>IF(OR(B17="",D17="",D17=0),"",F17/D17)</f>
        <v/>
      </c>
    </row>
    <row r="18">
      <c r="B18" s="12" t="n"/>
      <c r="C18" s="13" t="n"/>
      <c r="D18" s="58" t="n"/>
      <c r="E18" s="59">
        <f>IF(B18="","",SUMIFS($F$37:$F$186,$B$37:$B$186,B18))</f>
        <v/>
      </c>
      <c r="F18" s="59">
        <f>IF(B18="","",SUMIFS($H$37:$H$186,$B$37:$B$186,B18))</f>
        <v/>
      </c>
      <c r="G18" s="64">
        <f>IF(OR(B18="",D18=""),"",D18-F18)</f>
        <v/>
      </c>
      <c r="H18" s="59">
        <f>IF(B18="","",E18-F18)</f>
        <v/>
      </c>
      <c r="I18" s="63">
        <f>IF(OR(B18="",D18="",D18=0),"",F18/D18)</f>
        <v/>
      </c>
    </row>
    <row r="19">
      <c r="B19" s="12" t="n"/>
      <c r="C19" s="13" t="n"/>
      <c r="D19" s="58" t="n"/>
      <c r="E19" s="59">
        <f>IF(B19="","",SUMIFS($F$37:$F$186,$B$37:$B$186,B19))</f>
        <v/>
      </c>
      <c r="F19" s="59">
        <f>IF(B19="","",SUMIFS($H$37:$H$186,$B$37:$B$186,B19))</f>
        <v/>
      </c>
      <c r="G19" s="64">
        <f>IF(OR(B19="",D19=""),"",D19-F19)</f>
        <v/>
      </c>
      <c r="H19" s="59">
        <f>IF(B19="","",E19-F19)</f>
        <v/>
      </c>
      <c r="I19" s="63">
        <f>IF(OR(B19="",D19="",D19=0),"",F19/D19)</f>
        <v/>
      </c>
    </row>
    <row r="20">
      <c r="B20" s="12" t="n"/>
      <c r="C20" s="13" t="n"/>
      <c r="D20" s="58" t="n"/>
      <c r="E20" s="59">
        <f>IF(B20="","",SUMIFS($F$37:$F$186,$B$37:$B$186,B20))</f>
        <v/>
      </c>
      <c r="F20" s="59">
        <f>IF(B20="","",SUMIFS($H$37:$H$186,$B$37:$B$186,B20))</f>
        <v/>
      </c>
      <c r="G20" s="64">
        <f>IF(OR(B20="",D20=""),"",D20-F20)</f>
        <v/>
      </c>
      <c r="H20" s="59">
        <f>IF(B20="","",E20-F20)</f>
        <v/>
      </c>
      <c r="I20" s="63">
        <f>IF(OR(B20="",D20="",D20=0),"",F20/D20)</f>
        <v/>
      </c>
    </row>
    <row r="21">
      <c r="B21" s="12" t="n"/>
      <c r="C21" s="13" t="n"/>
      <c r="D21" s="58" t="n"/>
      <c r="E21" s="59">
        <f>IF(B21="","",SUMIFS($F$37:$F$186,$B$37:$B$186,B21))</f>
        <v/>
      </c>
      <c r="F21" s="59">
        <f>IF(B21="","",SUMIFS($H$37:$H$186,$B$37:$B$186,B21))</f>
        <v/>
      </c>
      <c r="G21" s="64">
        <f>IF(OR(B21="",D21=""),"",D21-F21)</f>
        <v/>
      </c>
      <c r="H21" s="59">
        <f>IF(B21="","",E21-F21)</f>
        <v/>
      </c>
      <c r="I21" s="63">
        <f>IF(OR(B21="",D21="",D21=0),"",F21/D21)</f>
        <v/>
      </c>
    </row>
    <row r="22">
      <c r="B22" s="12" t="n"/>
      <c r="C22" s="13" t="n"/>
      <c r="D22" s="58" t="n"/>
      <c r="E22" s="59">
        <f>IF(B22="","",SUMIFS($F$37:$F$186,$B$37:$B$186,B22))</f>
        <v/>
      </c>
      <c r="F22" s="59">
        <f>IF(B22="","",SUMIFS($H$37:$H$186,$B$37:$B$186,B22))</f>
        <v/>
      </c>
      <c r="G22" s="64">
        <f>IF(OR(B22="",D22=""),"",D22-F22)</f>
        <v/>
      </c>
      <c r="H22" s="59">
        <f>IF(B22="","",E22-F22)</f>
        <v/>
      </c>
      <c r="I22" s="63">
        <f>IF(OR(B22="",D22="",D22=0),"",F22/D22)</f>
        <v/>
      </c>
    </row>
    <row r="23">
      <c r="B23" s="12" t="n"/>
      <c r="C23" s="13" t="n"/>
      <c r="D23" s="58" t="n"/>
      <c r="E23" s="59">
        <f>IF(B23="","",SUMIFS($F$37:$F$186,$B$37:$B$186,B23))</f>
        <v/>
      </c>
      <c r="F23" s="59">
        <f>IF(B23="","",SUMIFS($H$37:$H$186,$B$37:$B$186,B23))</f>
        <v/>
      </c>
      <c r="G23" s="64">
        <f>IF(OR(B23="",D23=""),"",D23-F23)</f>
        <v/>
      </c>
      <c r="H23" s="59">
        <f>IF(B23="","",E23-F23)</f>
        <v/>
      </c>
      <c r="I23" s="63">
        <f>IF(OR(B23="",D23="",D23=0),"",F23/D23)</f>
        <v/>
      </c>
    </row>
    <row r="24">
      <c r="B24" s="12" t="n"/>
      <c r="C24" s="13" t="n"/>
      <c r="D24" s="58" t="n"/>
      <c r="E24" s="59">
        <f>IF(B24="","",SUMIFS($F$37:$F$186,$B$37:$B$186,B24))</f>
        <v/>
      </c>
      <c r="F24" s="59">
        <f>IF(B24="","",SUMIFS($H$37:$H$186,$B$37:$B$186,B24))</f>
        <v/>
      </c>
      <c r="G24" s="64">
        <f>IF(OR(B24="",D24=""),"",D24-F24)</f>
        <v/>
      </c>
      <c r="H24" s="59">
        <f>IF(B24="","",E24-F24)</f>
        <v/>
      </c>
      <c r="I24" s="63">
        <f>IF(OR(B24="",D24="",D24=0),"",F24/D24)</f>
        <v/>
      </c>
    </row>
    <row r="25">
      <c r="B25" s="12" t="n"/>
      <c r="C25" s="13" t="n"/>
      <c r="D25" s="58" t="n"/>
      <c r="E25" s="59">
        <f>IF(B25="","",SUMIFS($F$37:$F$186,$B$37:$B$186,B25))</f>
        <v/>
      </c>
      <c r="F25" s="59">
        <f>IF(B25="","",SUMIFS($H$37:$H$186,$B$37:$B$186,B25))</f>
        <v/>
      </c>
      <c r="G25" s="64">
        <f>IF(OR(B25="",D25=""),"",D25-F25)</f>
        <v/>
      </c>
      <c r="H25" s="59">
        <f>IF(B25="","",E25-F25)</f>
        <v/>
      </c>
      <c r="I25" s="63">
        <f>IF(OR(B25="",D25="",D25=0),"",F25/D25)</f>
        <v/>
      </c>
    </row>
    <row r="26">
      <c r="B26" s="12" t="n"/>
      <c r="C26" s="13" t="n"/>
      <c r="D26" s="58" t="n"/>
      <c r="E26" s="59">
        <f>IF(B26="","",SUMIFS($F$37:$F$186,$B$37:$B$186,B26))</f>
        <v/>
      </c>
      <c r="F26" s="59">
        <f>IF(B26="","",SUMIFS($H$37:$H$186,$B$37:$B$186,B26))</f>
        <v/>
      </c>
      <c r="G26" s="64">
        <f>IF(OR(B26="",D26=""),"",D26-F26)</f>
        <v/>
      </c>
      <c r="H26" s="59">
        <f>IF(B26="","",E26-F26)</f>
        <v/>
      </c>
      <c r="I26" s="63">
        <f>IF(OR(B26="",D26="",D26=0),"",F26/D26)</f>
        <v/>
      </c>
    </row>
    <row r="27">
      <c r="B27" s="12" t="n"/>
      <c r="C27" s="13" t="n"/>
      <c r="D27" s="58" t="n"/>
      <c r="E27" s="59">
        <f>IF(B27="","",SUMIFS($F$37:$F$186,$B$37:$B$186,B27))</f>
        <v/>
      </c>
      <c r="F27" s="59">
        <f>IF(B27="","",SUMIFS($H$37:$H$186,$B$37:$B$186,B27))</f>
        <v/>
      </c>
      <c r="G27" s="64">
        <f>IF(OR(B27="",D27=""),"",D27-F27)</f>
        <v/>
      </c>
      <c r="H27" s="59">
        <f>IF(B27="","",E27-F27)</f>
        <v/>
      </c>
      <c r="I27" s="63">
        <f>IF(OR(B27="",D27="",D27=0),"",F27/D27)</f>
        <v/>
      </c>
    </row>
    <row r="28">
      <c r="B28" s="12" t="n"/>
      <c r="C28" s="13" t="n"/>
      <c r="D28" s="58" t="n"/>
      <c r="E28" s="59">
        <f>IF(B28="","",SUMIFS($F$37:$F$186,$B$37:$B$186,B28))</f>
        <v/>
      </c>
      <c r="F28" s="59">
        <f>IF(B28="","",SUMIFS($H$37:$H$186,$B$37:$B$186,B28))</f>
        <v/>
      </c>
      <c r="G28" s="64">
        <f>IF(OR(B28="",D28=""),"",D28-F28)</f>
        <v/>
      </c>
      <c r="H28" s="59">
        <f>IF(B28="","",E28-F28)</f>
        <v/>
      </c>
      <c r="I28" s="63">
        <f>IF(OR(B28="",D28="",D28=0),"",F28/D28)</f>
        <v/>
      </c>
    </row>
    <row r="29">
      <c r="B29" s="12" t="n"/>
      <c r="C29" s="13" t="n"/>
      <c r="D29" s="58" t="n"/>
      <c r="E29" s="59">
        <f>IF(B29="","",SUMIFS($F$37:$F$186,$B$37:$B$186,B29))</f>
        <v/>
      </c>
      <c r="F29" s="59">
        <f>IF(B29="","",SUMIFS($H$37:$H$186,$B$37:$B$186,B29))</f>
        <v/>
      </c>
      <c r="G29" s="64">
        <f>IF(OR(B29="",D29=""),"",D29-F29)</f>
        <v/>
      </c>
      <c r="H29" s="59">
        <f>IF(B29="","",E29-F29)</f>
        <v/>
      </c>
      <c r="I29" s="63">
        <f>IF(OR(B29="",D29="",D29=0),"",F29/D29)</f>
        <v/>
      </c>
    </row>
    <row r="30">
      <c r="B30" s="12" t="n"/>
      <c r="C30" s="13" t="n"/>
      <c r="D30" s="58" t="n"/>
      <c r="E30" s="59">
        <f>IF(B30="","",SUMIFS($F$37:$F$186,$B$37:$B$186,B30))</f>
        <v/>
      </c>
      <c r="F30" s="59">
        <f>IF(B30="","",SUMIFS($H$37:$H$186,$B$37:$B$186,B30))</f>
        <v/>
      </c>
      <c r="G30" s="64">
        <f>IF(OR(B30="",D30=""),"",D30-F30)</f>
        <v/>
      </c>
      <c r="H30" s="59">
        <f>IF(B30="","",E30-F30)</f>
        <v/>
      </c>
      <c r="I30" s="63">
        <f>IF(OR(B30="",D30="",D30=0),"",F30/D30)</f>
        <v/>
      </c>
    </row>
    <row r="31">
      <c r="B31" s="12" t="n"/>
      <c r="C31" s="13" t="n"/>
      <c r="D31" s="58" t="n"/>
      <c r="E31" s="59">
        <f>IF(B31="","",SUMIFS($F$37:$F$186,$B$37:$B$186,B31))</f>
        <v/>
      </c>
      <c r="F31" s="59">
        <f>IF(B31="","",SUMIFS($H$37:$H$186,$B$37:$B$186,B31))</f>
        <v/>
      </c>
      <c r="G31" s="64">
        <f>IF(OR(B31="",D31=""),"",D31-F31)</f>
        <v/>
      </c>
      <c r="H31" s="59">
        <f>IF(B31="","",E31-F31)</f>
        <v/>
      </c>
      <c r="I31" s="63">
        <f>IF(OR(B31="",D31="",D31=0),"",F31/D31)</f>
        <v/>
      </c>
    </row>
    <row r="32">
      <c r="B32" s="12" t="n"/>
      <c r="C32" s="13" t="n"/>
      <c r="D32" s="58" t="n"/>
      <c r="E32" s="59">
        <f>IF(B32="","",SUMIFS($F$37:$F$186,$B$37:$B$186,B32))</f>
        <v/>
      </c>
      <c r="F32" s="59">
        <f>IF(B32="","",SUMIFS($H$37:$H$186,$B$37:$B$186,B32))</f>
        <v/>
      </c>
      <c r="G32" s="64">
        <f>IF(OR(B32="",D32=""),"",D32-F32)</f>
        <v/>
      </c>
      <c r="H32" s="59">
        <f>IF(B32="","",E32-F32)</f>
        <v/>
      </c>
      <c r="I32" s="63">
        <f>IF(OR(B32="",D32="",D32=0),"",F32/D32)</f>
        <v/>
      </c>
    </row>
    <row r="33">
      <c r="B33" s="39" t="n"/>
      <c r="C33" s="40" t="n"/>
      <c r="D33" s="68" t="n"/>
      <c r="E33" s="69">
        <f>IF(B33="","",SUMIFS($F$37:$F$186,$B$37:$B$186,B33))</f>
        <v/>
      </c>
      <c r="F33" s="69">
        <f>IF(B33="","",SUMIFS($H$37:$H$186,$B$37:$B$186,B33))</f>
        <v/>
      </c>
      <c r="G33" s="70">
        <f>IF(OR(B33="",D33=""),"",D33-F33)</f>
        <v/>
      </c>
      <c r="H33" s="69">
        <f>IF(B33="","",E33-F33)</f>
        <v/>
      </c>
      <c r="I33" s="71">
        <f>IF(OR(B33="",D33="",D33=0),"",F33/D33)</f>
        <v/>
      </c>
    </row>
    <row r="34"/>
    <row r="35">
      <c r="B35" s="4" t="inlineStr">
        <is>
          <t>Draw log</t>
        </is>
      </c>
    </row>
    <row r="36" ht="34" customHeight="1">
      <c r="B36" s="9" t="inlineStr">
        <is>
          <t>HOUSE</t>
        </is>
      </c>
      <c r="C36" s="10" t="inlineStr">
        <is>
          <t>WORK IT COVERS</t>
        </is>
      </c>
      <c r="D36" s="10" t="inlineStr">
        <is>
          <t>DRAW NUMBER</t>
        </is>
      </c>
      <c r="E36" s="10" t="inlineStr">
        <is>
          <t>DATE REQUESTED</t>
        </is>
      </c>
      <c r="F36" s="10" t="inlineStr">
        <is>
          <t>AMOUNT REQUESTED</t>
        </is>
      </c>
      <c r="G36" s="10" t="inlineStr">
        <is>
          <t>DATE PAID</t>
        </is>
      </c>
      <c r="H36" s="10" t="inlineStr">
        <is>
          <t>AMOUNT PAID</t>
        </is>
      </c>
      <c r="I36" s="10" t="inlineStr">
        <is>
          <t>REQUESTED, NOT PAID</t>
        </is>
      </c>
      <c r="J36" s="11" t="inlineStr">
        <is>
          <t>BALANCE LEFT AFTER THIS DRAW</t>
        </is>
      </c>
    </row>
    <row r="37">
      <c r="B37" s="12" t="inlineStr">
        <is>
          <t>House 4</t>
        </is>
      </c>
      <c r="C37" s="13" t="inlineStr">
        <is>
          <t>Lot closing, 80 percent of lot cost</t>
        </is>
      </c>
      <c r="D37" s="13" t="n">
        <v>1</v>
      </c>
      <c r="E37" s="57" t="n">
        <v>45908</v>
      </c>
      <c r="F37" s="58" t="n">
        <v>68000</v>
      </c>
      <c r="G37" s="57" t="n">
        <v>45910</v>
      </c>
      <c r="H37" s="58" t="n">
        <v>68000</v>
      </c>
      <c r="I37" s="59">
        <f>IF(OR(B37="",F37=""),"",F37-H37)</f>
        <v/>
      </c>
      <c r="J37" s="72">
        <f>IF(OR(B37="",D37=""),"",SUMIFS($D$9:$D$33,$B$9:$B$33,B37)-SUMIFS($H$37:$H$186,$B$37:$B$186,B37,$D$37:$D$186,"&lt;="&amp;D37))</f>
        <v/>
      </c>
    </row>
    <row r="38">
      <c r="B38" s="12" t="inlineStr">
        <is>
          <t>House 4</t>
        </is>
      </c>
      <c r="C38" s="13" t="inlineStr">
        <is>
          <t>Site work and foundation</t>
        </is>
      </c>
      <c r="D38" s="13" t="n">
        <v>2</v>
      </c>
      <c r="E38" s="57" t="n">
        <v>45950</v>
      </c>
      <c r="F38" s="58" t="n">
        <v>41500</v>
      </c>
      <c r="G38" s="57" t="n">
        <v>45954</v>
      </c>
      <c r="H38" s="58" t="n">
        <v>41500</v>
      </c>
      <c r="I38" s="59">
        <f>IF(OR(B38="",F38=""),"",F38-H38)</f>
        <v/>
      </c>
      <c r="J38" s="72">
        <f>IF(OR(B38="",D38=""),"",SUMIFS($D$9:$D$33,$B$9:$B$33,B38)-SUMIFS($H$37:$H$186,$B$37:$B$186,B38,$D$37:$D$186,"&lt;="&amp;D38))</f>
        <v/>
      </c>
    </row>
    <row r="39">
      <c r="B39" s="12" t="inlineStr">
        <is>
          <t>House 4</t>
        </is>
      </c>
      <c r="C39" s="13" t="inlineStr">
        <is>
          <t>Framing and roof</t>
        </is>
      </c>
      <c r="D39" s="13" t="n">
        <v>3</v>
      </c>
      <c r="E39" s="57" t="n">
        <v>46003</v>
      </c>
      <c r="F39" s="58" t="n">
        <v>62300</v>
      </c>
      <c r="G39" s="57" t="n">
        <v>46009</v>
      </c>
      <c r="H39" s="58" t="n">
        <v>62300</v>
      </c>
      <c r="I39" s="59">
        <f>IF(OR(B39="",F39=""),"",F39-H39)</f>
        <v/>
      </c>
      <c r="J39" s="72">
        <f>IF(OR(B39="",D39=""),"",SUMIFS($D$9:$D$33,$B$9:$B$33,B39)-SUMIFS($H$37:$H$186,$B$37:$B$186,B39,$D$37:$D$186,"&lt;="&amp;D39))</f>
        <v/>
      </c>
    </row>
    <row r="40">
      <c r="B40" s="12" t="inlineStr">
        <is>
          <t>House 4</t>
        </is>
      </c>
      <c r="C40" s="13" t="inlineStr">
        <is>
          <t>Rough plumbing, electrical and HVAC; windows</t>
        </is>
      </c>
      <c r="D40" s="13" t="n">
        <v>4</v>
      </c>
      <c r="E40" s="57" t="n">
        <v>46062</v>
      </c>
      <c r="F40" s="58" t="n">
        <v>57900</v>
      </c>
      <c r="G40" s="57" t="n">
        <v>46066</v>
      </c>
      <c r="H40" s="58" t="n">
        <v>57900</v>
      </c>
      <c r="I40" s="59">
        <f>IF(OR(B40="",F40=""),"",F40-H40)</f>
        <v/>
      </c>
      <c r="J40" s="72">
        <f>IF(OR(B40="",D40=""),"",SUMIFS($D$9:$D$33,$B$9:$B$33,B40)-SUMIFS($H$37:$H$186,$B$37:$B$186,B40,$D$37:$D$186,"&lt;="&amp;D40))</f>
        <v/>
      </c>
    </row>
    <row r="41">
      <c r="B41" s="12" t="inlineStr">
        <is>
          <t>House 4</t>
        </is>
      </c>
      <c r="C41" s="13" t="inlineStr">
        <is>
          <t>Insulation, drywall and cabinets</t>
        </is>
      </c>
      <c r="D41" s="13" t="n">
        <v>5</v>
      </c>
      <c r="E41" s="57" t="n">
        <v>46111</v>
      </c>
      <c r="F41" s="58" t="n">
        <v>53400</v>
      </c>
      <c r="G41" s="57" t="n">
        <v>46115</v>
      </c>
      <c r="H41" s="58" t="n">
        <v>53400</v>
      </c>
      <c r="I41" s="59">
        <f>IF(OR(B41="",F41=""),"",F41-H41)</f>
        <v/>
      </c>
      <c r="J41" s="72">
        <f>IF(OR(B41="",D41=""),"",SUMIFS($D$9:$D$33,$B$9:$B$33,B41)-SUMIFS($H$37:$H$186,$B$37:$B$186,B41,$D$37:$D$186,"&lt;="&amp;D41))</f>
        <v/>
      </c>
    </row>
    <row r="42">
      <c r="B42" s="12" t="inlineStr">
        <is>
          <t>House 4</t>
        </is>
      </c>
      <c r="C42" s="13" t="inlineStr">
        <is>
          <t>Completion: flooring, paint and punch list</t>
        </is>
      </c>
      <c r="D42" s="13" t="n">
        <v>6</v>
      </c>
      <c r="E42" s="57" t="n">
        <v>46146</v>
      </c>
      <c r="F42" s="58" t="n">
        <v>54300</v>
      </c>
      <c r="G42" s="57" t="n">
        <v>46150</v>
      </c>
      <c r="H42" s="58" t="n">
        <v>52100</v>
      </c>
      <c r="I42" s="59">
        <f>IF(OR(B42="",F42=""),"",F42-H42)</f>
        <v/>
      </c>
      <c r="J42" s="72">
        <f>IF(OR(B42="",D42=""),"",SUMIFS($D$9:$D$33,$B$9:$B$33,B42)-SUMIFS($H$37:$H$186,$B$37:$B$186,B42,$D$37:$D$186,"&lt;="&amp;D42))</f>
        <v/>
      </c>
    </row>
    <row r="43">
      <c r="B43" s="12" t="inlineStr">
        <is>
          <t>House 5</t>
        </is>
      </c>
      <c r="C43" s="13" t="inlineStr">
        <is>
          <t>Lot closing, 80 percent of lot cost</t>
        </is>
      </c>
      <c r="D43" s="13" t="n">
        <v>1</v>
      </c>
      <c r="E43" s="57" t="n">
        <v>46188</v>
      </c>
      <c r="F43" s="58" t="n">
        <v>68000</v>
      </c>
      <c r="G43" s="57" t="n">
        <v>46190</v>
      </c>
      <c r="H43" s="58" t="n">
        <v>68000</v>
      </c>
      <c r="I43" s="59">
        <f>IF(OR(B43="",F43=""),"",F43-H43)</f>
        <v/>
      </c>
      <c r="J43" s="72">
        <f>IF(OR(B43="",D43=""),"",SUMIFS($D$9:$D$33,$B$9:$B$33,B43)-SUMIFS($H$37:$H$186,$B$37:$B$186,B43,$D$37:$D$186,"&lt;="&amp;D43))</f>
        <v/>
      </c>
    </row>
    <row r="44">
      <c r="B44" s="12" t="inlineStr">
        <is>
          <t>House 5</t>
        </is>
      </c>
      <c r="C44" s="13" t="inlineStr">
        <is>
          <t>Site work and foundation</t>
        </is>
      </c>
      <c r="D44" s="13" t="n">
        <v>2</v>
      </c>
      <c r="E44" s="57" t="n">
        <v>46231</v>
      </c>
      <c r="F44" s="58" t="n">
        <v>44200</v>
      </c>
      <c r="G44" s="57" t="n">
        <v>46237</v>
      </c>
      <c r="H44" s="58" t="n">
        <v>44200</v>
      </c>
      <c r="I44" s="59">
        <f>IF(OR(B44="",F44=""),"",F44-H44)</f>
        <v/>
      </c>
      <c r="J44" s="72">
        <f>IF(OR(B44="",D44=""),"",SUMIFS($D$9:$D$33,$B$9:$B$33,B44)-SUMIFS($H$37:$H$186,$B$37:$B$186,B44,$D$37:$D$186,"&lt;="&amp;D44))</f>
        <v/>
      </c>
    </row>
    <row r="45">
      <c r="B45" s="12" t="inlineStr">
        <is>
          <t>House 5</t>
        </is>
      </c>
      <c r="C45" s="13" t="inlineStr">
        <is>
          <t>Framing and roof</t>
        </is>
      </c>
      <c r="D45" s="13" t="n">
        <v>3</v>
      </c>
      <c r="E45" s="57" t="n">
        <v>46269</v>
      </c>
      <c r="F45" s="58" t="n">
        <v>63800</v>
      </c>
      <c r="G45" s="57" t="n">
        <v>46274</v>
      </c>
      <c r="H45" s="58" t="n">
        <v>63800</v>
      </c>
      <c r="I45" s="59">
        <f>IF(OR(B45="",F45=""),"",F45-H45)</f>
        <v/>
      </c>
      <c r="J45" s="72">
        <f>IF(OR(B45="",D45=""),"",SUMIFS($D$9:$D$33,$B$9:$B$33,B45)-SUMIFS($H$37:$H$186,$B$37:$B$186,B45,$D$37:$D$186,"&lt;="&amp;D45))</f>
        <v/>
      </c>
    </row>
    <row r="46">
      <c r="B46" s="12" t="inlineStr">
        <is>
          <t>House 5</t>
        </is>
      </c>
      <c r="C46" s="13" t="inlineStr">
        <is>
          <t>Rough plumbing, electrical and HVAC</t>
        </is>
      </c>
      <c r="D46" s="13" t="n">
        <v>4</v>
      </c>
      <c r="E46" s="57" t="n">
        <v>46310</v>
      </c>
      <c r="F46" s="58" t="n">
        <v>58600</v>
      </c>
      <c r="G46" s="57" t="n"/>
      <c r="H46" s="58" t="n"/>
      <c r="I46" s="59">
        <f>IF(OR(B46="",F46=""),"",F46-H46)</f>
        <v/>
      </c>
      <c r="J46" s="72">
        <f>IF(OR(B46="",D46=""),"",SUMIFS($D$9:$D$33,$B$9:$B$33,B46)-SUMIFS($H$37:$H$186,$B$37:$B$186,B46,$D$37:$D$186,"&lt;="&amp;D46))</f>
        <v/>
      </c>
    </row>
    <row r="47">
      <c r="B47" s="12" t="inlineStr">
        <is>
          <t>House 6</t>
        </is>
      </c>
      <c r="C47" s="13" t="inlineStr">
        <is>
          <t>Lot closing, 80 percent of lot cost</t>
        </is>
      </c>
      <c r="D47" s="13" t="n">
        <v>1</v>
      </c>
      <c r="E47" s="57" t="n">
        <v>46293</v>
      </c>
      <c r="F47" s="58" t="n">
        <v>80800</v>
      </c>
      <c r="G47" s="57" t="n">
        <v>46295</v>
      </c>
      <c r="H47" s="58" t="n">
        <v>80800</v>
      </c>
      <c r="I47" s="59">
        <f>IF(OR(B47="",F47=""),"",F47-H47)</f>
        <v/>
      </c>
      <c r="J47" s="72">
        <f>IF(OR(B47="",D47=""),"",SUMIFS($D$9:$D$33,$B$9:$B$33,B47)-SUMIFS($H$37:$H$186,$B$37:$B$186,B47,$D$37:$D$186,"&lt;="&amp;D47))</f>
        <v/>
      </c>
    </row>
    <row r="48">
      <c r="B48" s="12" t="n"/>
      <c r="C48" s="13" t="n"/>
      <c r="D48" s="13" t="n"/>
      <c r="E48" s="57" t="n"/>
      <c r="F48" s="58" t="n"/>
      <c r="G48" s="57" t="n"/>
      <c r="H48" s="58" t="n"/>
      <c r="I48" s="59">
        <f>IF(OR(B48="",F48=""),"",F48-H48)</f>
        <v/>
      </c>
      <c r="J48" s="72">
        <f>IF(OR(B48="",D48=""),"",SUMIFS($D$9:$D$33,$B$9:$B$33,B48)-SUMIFS($H$37:$H$186,$B$37:$B$186,B48,$D$37:$D$186,"&lt;="&amp;D48))</f>
        <v/>
      </c>
    </row>
    <row r="49">
      <c r="B49" s="12" t="n"/>
      <c r="C49" s="13" t="n"/>
      <c r="D49" s="13" t="n"/>
      <c r="E49" s="57" t="n"/>
      <c r="F49" s="58" t="n"/>
      <c r="G49" s="57" t="n"/>
      <c r="H49" s="58" t="n"/>
      <c r="I49" s="59">
        <f>IF(OR(B49="",F49=""),"",F49-H49)</f>
        <v/>
      </c>
      <c r="J49" s="72">
        <f>IF(OR(B49="",D49=""),"",SUMIFS($D$9:$D$33,$B$9:$B$33,B49)-SUMIFS($H$37:$H$186,$B$37:$B$186,B49,$D$37:$D$186,"&lt;="&amp;D49))</f>
        <v/>
      </c>
    </row>
    <row r="50">
      <c r="B50" s="12" t="n"/>
      <c r="C50" s="13" t="n"/>
      <c r="D50" s="13" t="n"/>
      <c r="E50" s="57" t="n"/>
      <c r="F50" s="58" t="n"/>
      <c r="G50" s="57" t="n"/>
      <c r="H50" s="58" t="n"/>
      <c r="I50" s="59">
        <f>IF(OR(B50="",F50=""),"",F50-H50)</f>
        <v/>
      </c>
      <c r="J50" s="72">
        <f>IF(OR(B50="",D50=""),"",SUMIFS($D$9:$D$33,$B$9:$B$33,B50)-SUMIFS($H$37:$H$186,$B$37:$B$186,B50,$D$37:$D$186,"&lt;="&amp;D50))</f>
        <v/>
      </c>
    </row>
    <row r="51">
      <c r="B51" s="12" t="n"/>
      <c r="C51" s="13" t="n"/>
      <c r="D51" s="13" t="n"/>
      <c r="E51" s="57" t="n"/>
      <c r="F51" s="58" t="n"/>
      <c r="G51" s="57" t="n"/>
      <c r="H51" s="58" t="n"/>
      <c r="I51" s="59">
        <f>IF(OR(B51="",F51=""),"",F51-H51)</f>
        <v/>
      </c>
      <c r="J51" s="72">
        <f>IF(OR(B51="",D51=""),"",SUMIFS($D$9:$D$33,$B$9:$B$33,B51)-SUMIFS($H$37:$H$186,$B$37:$B$186,B51,$D$37:$D$186,"&lt;="&amp;D51))</f>
        <v/>
      </c>
    </row>
    <row r="52">
      <c r="B52" s="12" t="n"/>
      <c r="C52" s="13" t="n"/>
      <c r="D52" s="13" t="n"/>
      <c r="E52" s="57" t="n"/>
      <c r="F52" s="58" t="n"/>
      <c r="G52" s="57" t="n"/>
      <c r="H52" s="58" t="n"/>
      <c r="I52" s="59">
        <f>IF(OR(B52="",F52=""),"",F52-H52)</f>
        <v/>
      </c>
      <c r="J52" s="72">
        <f>IF(OR(B52="",D52=""),"",SUMIFS($D$9:$D$33,$B$9:$B$33,B52)-SUMIFS($H$37:$H$186,$B$37:$B$186,B52,$D$37:$D$186,"&lt;="&amp;D52))</f>
        <v/>
      </c>
    </row>
    <row r="53">
      <c r="B53" s="12" t="n"/>
      <c r="C53" s="13" t="n"/>
      <c r="D53" s="13" t="n"/>
      <c r="E53" s="57" t="n"/>
      <c r="F53" s="58" t="n"/>
      <c r="G53" s="57" t="n"/>
      <c r="H53" s="58" t="n"/>
      <c r="I53" s="59">
        <f>IF(OR(B53="",F53=""),"",F53-H53)</f>
        <v/>
      </c>
      <c r="J53" s="72">
        <f>IF(OR(B53="",D53=""),"",SUMIFS($D$9:$D$33,$B$9:$B$33,B53)-SUMIFS($H$37:$H$186,$B$37:$B$186,B53,$D$37:$D$186,"&lt;="&amp;D53))</f>
        <v/>
      </c>
    </row>
    <row r="54">
      <c r="B54" s="12" t="n"/>
      <c r="C54" s="13" t="n"/>
      <c r="D54" s="13" t="n"/>
      <c r="E54" s="57" t="n"/>
      <c r="F54" s="58" t="n"/>
      <c r="G54" s="57" t="n"/>
      <c r="H54" s="58" t="n"/>
      <c r="I54" s="59">
        <f>IF(OR(B54="",F54=""),"",F54-H54)</f>
        <v/>
      </c>
      <c r="J54" s="72">
        <f>IF(OR(B54="",D54=""),"",SUMIFS($D$9:$D$33,$B$9:$B$33,B54)-SUMIFS($H$37:$H$186,$B$37:$B$186,B54,$D$37:$D$186,"&lt;="&amp;D54))</f>
        <v/>
      </c>
    </row>
    <row r="55">
      <c r="B55" s="12" t="n"/>
      <c r="C55" s="13" t="n"/>
      <c r="D55" s="13" t="n"/>
      <c r="E55" s="57" t="n"/>
      <c r="F55" s="58" t="n"/>
      <c r="G55" s="57" t="n"/>
      <c r="H55" s="58" t="n"/>
      <c r="I55" s="59">
        <f>IF(OR(B55="",F55=""),"",F55-H55)</f>
        <v/>
      </c>
      <c r="J55" s="72">
        <f>IF(OR(B55="",D55=""),"",SUMIFS($D$9:$D$33,$B$9:$B$33,B55)-SUMIFS($H$37:$H$186,$B$37:$B$186,B55,$D$37:$D$186,"&lt;="&amp;D55))</f>
        <v/>
      </c>
    </row>
    <row r="56">
      <c r="B56" s="12" t="n"/>
      <c r="C56" s="13" t="n"/>
      <c r="D56" s="13" t="n"/>
      <c r="E56" s="57" t="n"/>
      <c r="F56" s="58" t="n"/>
      <c r="G56" s="57" t="n"/>
      <c r="H56" s="58" t="n"/>
      <c r="I56" s="59">
        <f>IF(OR(B56="",F56=""),"",F56-H56)</f>
        <v/>
      </c>
      <c r="J56" s="72">
        <f>IF(OR(B56="",D56=""),"",SUMIFS($D$9:$D$33,$B$9:$B$33,B56)-SUMIFS($H$37:$H$186,$B$37:$B$186,B56,$D$37:$D$186,"&lt;="&amp;D56))</f>
        <v/>
      </c>
    </row>
    <row r="57">
      <c r="B57" s="12" t="n"/>
      <c r="C57" s="13" t="n"/>
      <c r="D57" s="13" t="n"/>
      <c r="E57" s="57" t="n"/>
      <c r="F57" s="58" t="n"/>
      <c r="G57" s="57" t="n"/>
      <c r="H57" s="58" t="n"/>
      <c r="I57" s="59">
        <f>IF(OR(B57="",F57=""),"",F57-H57)</f>
        <v/>
      </c>
      <c r="J57" s="72">
        <f>IF(OR(B57="",D57=""),"",SUMIFS($D$9:$D$33,$B$9:$B$33,B57)-SUMIFS($H$37:$H$186,$B$37:$B$186,B57,$D$37:$D$186,"&lt;="&amp;D57))</f>
        <v/>
      </c>
    </row>
    <row r="58">
      <c r="B58" s="12" t="n"/>
      <c r="C58" s="13" t="n"/>
      <c r="D58" s="13" t="n"/>
      <c r="E58" s="57" t="n"/>
      <c r="F58" s="58" t="n"/>
      <c r="G58" s="57" t="n"/>
      <c r="H58" s="58" t="n"/>
      <c r="I58" s="59">
        <f>IF(OR(B58="",F58=""),"",F58-H58)</f>
        <v/>
      </c>
      <c r="J58" s="72">
        <f>IF(OR(B58="",D58=""),"",SUMIFS($D$9:$D$33,$B$9:$B$33,B58)-SUMIFS($H$37:$H$186,$B$37:$B$186,B58,$D$37:$D$186,"&lt;="&amp;D58))</f>
        <v/>
      </c>
    </row>
    <row r="59">
      <c r="B59" s="12" t="n"/>
      <c r="C59" s="13" t="n"/>
      <c r="D59" s="13" t="n"/>
      <c r="E59" s="57" t="n"/>
      <c r="F59" s="58" t="n"/>
      <c r="G59" s="57" t="n"/>
      <c r="H59" s="58" t="n"/>
      <c r="I59" s="59">
        <f>IF(OR(B59="",F59=""),"",F59-H59)</f>
        <v/>
      </c>
      <c r="J59" s="72">
        <f>IF(OR(B59="",D59=""),"",SUMIFS($D$9:$D$33,$B$9:$B$33,B59)-SUMIFS($H$37:$H$186,$B$37:$B$186,B59,$D$37:$D$186,"&lt;="&amp;D59))</f>
        <v/>
      </c>
    </row>
    <row r="60">
      <c r="B60" s="12" t="n"/>
      <c r="C60" s="13" t="n"/>
      <c r="D60" s="13" t="n"/>
      <c r="E60" s="57" t="n"/>
      <c r="F60" s="58" t="n"/>
      <c r="G60" s="57" t="n"/>
      <c r="H60" s="58" t="n"/>
      <c r="I60" s="59">
        <f>IF(OR(B60="",F60=""),"",F60-H60)</f>
        <v/>
      </c>
      <c r="J60" s="72">
        <f>IF(OR(B60="",D60=""),"",SUMIFS($D$9:$D$33,$B$9:$B$33,B60)-SUMIFS($H$37:$H$186,$B$37:$B$186,B60,$D$37:$D$186,"&lt;="&amp;D60))</f>
        <v/>
      </c>
    </row>
    <row r="61">
      <c r="B61" s="12" t="n"/>
      <c r="C61" s="13" t="n"/>
      <c r="D61" s="13" t="n"/>
      <c r="E61" s="57" t="n"/>
      <c r="F61" s="58" t="n"/>
      <c r="G61" s="57" t="n"/>
      <c r="H61" s="58" t="n"/>
      <c r="I61" s="59">
        <f>IF(OR(B61="",F61=""),"",F61-H61)</f>
        <v/>
      </c>
      <c r="J61" s="72">
        <f>IF(OR(B61="",D61=""),"",SUMIFS($D$9:$D$33,$B$9:$B$33,B61)-SUMIFS($H$37:$H$186,$B$37:$B$186,B61,$D$37:$D$186,"&lt;="&amp;D61))</f>
        <v/>
      </c>
    </row>
    <row r="62">
      <c r="B62" s="12" t="n"/>
      <c r="C62" s="13" t="n"/>
      <c r="D62" s="13" t="n"/>
      <c r="E62" s="57" t="n"/>
      <c r="F62" s="58" t="n"/>
      <c r="G62" s="57" t="n"/>
      <c r="H62" s="58" t="n"/>
      <c r="I62" s="59">
        <f>IF(OR(B62="",F62=""),"",F62-H62)</f>
        <v/>
      </c>
      <c r="J62" s="72">
        <f>IF(OR(B62="",D62=""),"",SUMIFS($D$9:$D$33,$B$9:$B$33,B62)-SUMIFS($H$37:$H$186,$B$37:$B$186,B62,$D$37:$D$186,"&lt;="&amp;D62))</f>
        <v/>
      </c>
    </row>
    <row r="63">
      <c r="B63" s="12" t="n"/>
      <c r="C63" s="13" t="n"/>
      <c r="D63" s="13" t="n"/>
      <c r="E63" s="57" t="n"/>
      <c r="F63" s="58" t="n"/>
      <c r="G63" s="57" t="n"/>
      <c r="H63" s="58" t="n"/>
      <c r="I63" s="59">
        <f>IF(OR(B63="",F63=""),"",F63-H63)</f>
        <v/>
      </c>
      <c r="J63" s="72">
        <f>IF(OR(B63="",D63=""),"",SUMIFS($D$9:$D$33,$B$9:$B$33,B63)-SUMIFS($H$37:$H$186,$B$37:$B$186,B63,$D$37:$D$186,"&lt;="&amp;D63))</f>
        <v/>
      </c>
    </row>
    <row r="64">
      <c r="B64" s="12" t="n"/>
      <c r="C64" s="13" t="n"/>
      <c r="D64" s="13" t="n"/>
      <c r="E64" s="57" t="n"/>
      <c r="F64" s="58" t="n"/>
      <c r="G64" s="57" t="n"/>
      <c r="H64" s="58" t="n"/>
      <c r="I64" s="59">
        <f>IF(OR(B64="",F64=""),"",F64-H64)</f>
        <v/>
      </c>
      <c r="J64" s="72">
        <f>IF(OR(B64="",D64=""),"",SUMIFS($D$9:$D$33,$B$9:$B$33,B64)-SUMIFS($H$37:$H$186,$B$37:$B$186,B64,$D$37:$D$186,"&lt;="&amp;D64))</f>
        <v/>
      </c>
    </row>
    <row r="65">
      <c r="B65" s="12" t="n"/>
      <c r="C65" s="13" t="n"/>
      <c r="D65" s="13" t="n"/>
      <c r="E65" s="57" t="n"/>
      <c r="F65" s="58" t="n"/>
      <c r="G65" s="57" t="n"/>
      <c r="H65" s="58" t="n"/>
      <c r="I65" s="59">
        <f>IF(OR(B65="",F65=""),"",F65-H65)</f>
        <v/>
      </c>
      <c r="J65" s="72">
        <f>IF(OR(B65="",D65=""),"",SUMIFS($D$9:$D$33,$B$9:$B$33,B65)-SUMIFS($H$37:$H$186,$B$37:$B$186,B65,$D$37:$D$186,"&lt;="&amp;D65))</f>
        <v/>
      </c>
    </row>
    <row r="66">
      <c r="B66" s="12" t="n"/>
      <c r="C66" s="13" t="n"/>
      <c r="D66" s="13" t="n"/>
      <c r="E66" s="57" t="n"/>
      <c r="F66" s="58" t="n"/>
      <c r="G66" s="57" t="n"/>
      <c r="H66" s="58" t="n"/>
      <c r="I66" s="59">
        <f>IF(OR(B66="",F66=""),"",F66-H66)</f>
        <v/>
      </c>
      <c r="J66" s="72">
        <f>IF(OR(B66="",D66=""),"",SUMIFS($D$9:$D$33,$B$9:$B$33,B66)-SUMIFS($H$37:$H$186,$B$37:$B$186,B66,$D$37:$D$186,"&lt;="&amp;D66))</f>
        <v/>
      </c>
    </row>
    <row r="67">
      <c r="B67" s="12" t="n"/>
      <c r="C67" s="13" t="n"/>
      <c r="D67" s="13" t="n"/>
      <c r="E67" s="57" t="n"/>
      <c r="F67" s="58" t="n"/>
      <c r="G67" s="57" t="n"/>
      <c r="H67" s="58" t="n"/>
      <c r="I67" s="59">
        <f>IF(OR(B67="",F67=""),"",F67-H67)</f>
        <v/>
      </c>
      <c r="J67" s="72">
        <f>IF(OR(B67="",D67=""),"",SUMIFS($D$9:$D$33,$B$9:$B$33,B67)-SUMIFS($H$37:$H$186,$B$37:$B$186,B67,$D$37:$D$186,"&lt;="&amp;D67))</f>
        <v/>
      </c>
    </row>
    <row r="68">
      <c r="B68" s="12" t="n"/>
      <c r="C68" s="13" t="n"/>
      <c r="D68" s="13" t="n"/>
      <c r="E68" s="57" t="n"/>
      <c r="F68" s="58" t="n"/>
      <c r="G68" s="57" t="n"/>
      <c r="H68" s="58" t="n"/>
      <c r="I68" s="59">
        <f>IF(OR(B68="",F68=""),"",F68-H68)</f>
        <v/>
      </c>
      <c r="J68" s="72">
        <f>IF(OR(B68="",D68=""),"",SUMIFS($D$9:$D$33,$B$9:$B$33,B68)-SUMIFS($H$37:$H$186,$B$37:$B$186,B68,$D$37:$D$186,"&lt;="&amp;D68))</f>
        <v/>
      </c>
    </row>
    <row r="69">
      <c r="B69" s="12" t="n"/>
      <c r="C69" s="13" t="n"/>
      <c r="D69" s="13" t="n"/>
      <c r="E69" s="57" t="n"/>
      <c r="F69" s="58" t="n"/>
      <c r="G69" s="57" t="n"/>
      <c r="H69" s="58" t="n"/>
      <c r="I69" s="59">
        <f>IF(OR(B69="",F69=""),"",F69-H69)</f>
        <v/>
      </c>
      <c r="J69" s="72">
        <f>IF(OR(B69="",D69=""),"",SUMIFS($D$9:$D$33,$B$9:$B$33,B69)-SUMIFS($H$37:$H$186,$B$37:$B$186,B69,$D$37:$D$186,"&lt;="&amp;D69))</f>
        <v/>
      </c>
    </row>
    <row r="70">
      <c r="B70" s="12" t="n"/>
      <c r="C70" s="13" t="n"/>
      <c r="D70" s="13" t="n"/>
      <c r="E70" s="57" t="n"/>
      <c r="F70" s="58" t="n"/>
      <c r="G70" s="57" t="n"/>
      <c r="H70" s="58" t="n"/>
      <c r="I70" s="59">
        <f>IF(OR(B70="",F70=""),"",F70-H70)</f>
        <v/>
      </c>
      <c r="J70" s="72">
        <f>IF(OR(B70="",D70=""),"",SUMIFS($D$9:$D$33,$B$9:$B$33,B70)-SUMIFS($H$37:$H$186,$B$37:$B$186,B70,$D$37:$D$186,"&lt;="&amp;D70))</f>
        <v/>
      </c>
    </row>
    <row r="71">
      <c r="B71" s="12" t="n"/>
      <c r="C71" s="13" t="n"/>
      <c r="D71" s="13" t="n"/>
      <c r="E71" s="57" t="n"/>
      <c r="F71" s="58" t="n"/>
      <c r="G71" s="57" t="n"/>
      <c r="H71" s="58" t="n"/>
      <c r="I71" s="59">
        <f>IF(OR(B71="",F71=""),"",F71-H71)</f>
        <v/>
      </c>
      <c r="J71" s="72">
        <f>IF(OR(B71="",D71=""),"",SUMIFS($D$9:$D$33,$B$9:$B$33,B71)-SUMIFS($H$37:$H$186,$B$37:$B$186,B71,$D$37:$D$186,"&lt;="&amp;D71))</f>
        <v/>
      </c>
    </row>
    <row r="72">
      <c r="B72" s="12" t="n"/>
      <c r="C72" s="13" t="n"/>
      <c r="D72" s="13" t="n"/>
      <c r="E72" s="57" t="n"/>
      <c r="F72" s="58" t="n"/>
      <c r="G72" s="57" t="n"/>
      <c r="H72" s="58" t="n"/>
      <c r="I72" s="59">
        <f>IF(OR(B72="",F72=""),"",F72-H72)</f>
        <v/>
      </c>
      <c r="J72" s="72">
        <f>IF(OR(B72="",D72=""),"",SUMIFS($D$9:$D$33,$B$9:$B$33,B72)-SUMIFS($H$37:$H$186,$B$37:$B$186,B72,$D$37:$D$186,"&lt;="&amp;D72))</f>
        <v/>
      </c>
    </row>
    <row r="73">
      <c r="B73" s="12" t="n"/>
      <c r="C73" s="13" t="n"/>
      <c r="D73" s="13" t="n"/>
      <c r="E73" s="57" t="n"/>
      <c r="F73" s="58" t="n"/>
      <c r="G73" s="57" t="n"/>
      <c r="H73" s="58" t="n"/>
      <c r="I73" s="59">
        <f>IF(OR(B73="",F73=""),"",F73-H73)</f>
        <v/>
      </c>
      <c r="J73" s="72">
        <f>IF(OR(B73="",D73=""),"",SUMIFS($D$9:$D$33,$B$9:$B$33,B73)-SUMIFS($H$37:$H$186,$B$37:$B$186,B73,$D$37:$D$186,"&lt;="&amp;D73))</f>
        <v/>
      </c>
    </row>
    <row r="74">
      <c r="B74" s="12" t="n"/>
      <c r="C74" s="13" t="n"/>
      <c r="D74" s="13" t="n"/>
      <c r="E74" s="57" t="n"/>
      <c r="F74" s="58" t="n"/>
      <c r="G74" s="57" t="n"/>
      <c r="H74" s="58" t="n"/>
      <c r="I74" s="59">
        <f>IF(OR(B74="",F74=""),"",F74-H74)</f>
        <v/>
      </c>
      <c r="J74" s="72">
        <f>IF(OR(B74="",D74=""),"",SUMIFS($D$9:$D$33,$B$9:$B$33,B74)-SUMIFS($H$37:$H$186,$B$37:$B$186,B74,$D$37:$D$186,"&lt;="&amp;D74))</f>
        <v/>
      </c>
    </row>
    <row r="75">
      <c r="B75" s="12" t="n"/>
      <c r="C75" s="13" t="n"/>
      <c r="D75" s="13" t="n"/>
      <c r="E75" s="57" t="n"/>
      <c r="F75" s="58" t="n"/>
      <c r="G75" s="57" t="n"/>
      <c r="H75" s="58" t="n"/>
      <c r="I75" s="59">
        <f>IF(OR(B75="",F75=""),"",F75-H75)</f>
        <v/>
      </c>
      <c r="J75" s="72">
        <f>IF(OR(B75="",D75=""),"",SUMIFS($D$9:$D$33,$B$9:$B$33,B75)-SUMIFS($H$37:$H$186,$B$37:$B$186,B75,$D$37:$D$186,"&lt;="&amp;D75))</f>
        <v/>
      </c>
    </row>
    <row r="76">
      <c r="B76" s="12" t="n"/>
      <c r="C76" s="13" t="n"/>
      <c r="D76" s="13" t="n"/>
      <c r="E76" s="57" t="n"/>
      <c r="F76" s="58" t="n"/>
      <c r="G76" s="57" t="n"/>
      <c r="H76" s="58" t="n"/>
      <c r="I76" s="59">
        <f>IF(OR(B76="",F76=""),"",F76-H76)</f>
        <v/>
      </c>
      <c r="J76" s="72">
        <f>IF(OR(B76="",D76=""),"",SUMIFS($D$9:$D$33,$B$9:$B$33,B76)-SUMIFS($H$37:$H$186,$B$37:$B$186,B76,$D$37:$D$186,"&lt;="&amp;D76))</f>
        <v/>
      </c>
    </row>
    <row r="77">
      <c r="B77" s="12" t="n"/>
      <c r="C77" s="13" t="n"/>
      <c r="D77" s="13" t="n"/>
      <c r="E77" s="57" t="n"/>
      <c r="F77" s="58" t="n"/>
      <c r="G77" s="57" t="n"/>
      <c r="H77" s="58" t="n"/>
      <c r="I77" s="59">
        <f>IF(OR(B77="",F77=""),"",F77-H77)</f>
        <v/>
      </c>
      <c r="J77" s="72">
        <f>IF(OR(B77="",D77=""),"",SUMIFS($D$9:$D$33,$B$9:$B$33,B77)-SUMIFS($H$37:$H$186,$B$37:$B$186,B77,$D$37:$D$186,"&lt;="&amp;D77))</f>
        <v/>
      </c>
    </row>
    <row r="78">
      <c r="B78" s="12" t="n"/>
      <c r="C78" s="13" t="n"/>
      <c r="D78" s="13" t="n"/>
      <c r="E78" s="57" t="n"/>
      <c r="F78" s="58" t="n"/>
      <c r="G78" s="57" t="n"/>
      <c r="H78" s="58" t="n"/>
      <c r="I78" s="59">
        <f>IF(OR(B78="",F78=""),"",F78-H78)</f>
        <v/>
      </c>
      <c r="J78" s="72">
        <f>IF(OR(B78="",D78=""),"",SUMIFS($D$9:$D$33,$B$9:$B$33,B78)-SUMIFS($H$37:$H$186,$B$37:$B$186,B78,$D$37:$D$186,"&lt;="&amp;D78))</f>
        <v/>
      </c>
    </row>
    <row r="79">
      <c r="B79" s="12" t="n"/>
      <c r="C79" s="13" t="n"/>
      <c r="D79" s="13" t="n"/>
      <c r="E79" s="57" t="n"/>
      <c r="F79" s="58" t="n"/>
      <c r="G79" s="57" t="n"/>
      <c r="H79" s="58" t="n"/>
      <c r="I79" s="59">
        <f>IF(OR(B79="",F79=""),"",F79-H79)</f>
        <v/>
      </c>
      <c r="J79" s="72">
        <f>IF(OR(B79="",D79=""),"",SUMIFS($D$9:$D$33,$B$9:$B$33,B79)-SUMIFS($H$37:$H$186,$B$37:$B$186,B79,$D$37:$D$186,"&lt;="&amp;D79))</f>
        <v/>
      </c>
    </row>
    <row r="80">
      <c r="B80" s="12" t="n"/>
      <c r="C80" s="13" t="n"/>
      <c r="D80" s="13" t="n"/>
      <c r="E80" s="57" t="n"/>
      <c r="F80" s="58" t="n"/>
      <c r="G80" s="57" t="n"/>
      <c r="H80" s="58" t="n"/>
      <c r="I80" s="59">
        <f>IF(OR(B80="",F80=""),"",F80-H80)</f>
        <v/>
      </c>
      <c r="J80" s="72">
        <f>IF(OR(B80="",D80=""),"",SUMIFS($D$9:$D$33,$B$9:$B$33,B80)-SUMIFS($H$37:$H$186,$B$37:$B$186,B80,$D$37:$D$186,"&lt;="&amp;D80))</f>
        <v/>
      </c>
    </row>
    <row r="81">
      <c r="B81" s="12" t="n"/>
      <c r="C81" s="13" t="n"/>
      <c r="D81" s="13" t="n"/>
      <c r="E81" s="57" t="n"/>
      <c r="F81" s="58" t="n"/>
      <c r="G81" s="57" t="n"/>
      <c r="H81" s="58" t="n"/>
      <c r="I81" s="59">
        <f>IF(OR(B81="",F81=""),"",F81-H81)</f>
        <v/>
      </c>
      <c r="J81" s="72">
        <f>IF(OR(B81="",D81=""),"",SUMIFS($D$9:$D$33,$B$9:$B$33,B81)-SUMIFS($H$37:$H$186,$B$37:$B$186,B81,$D$37:$D$186,"&lt;="&amp;D81))</f>
        <v/>
      </c>
    </row>
    <row r="82">
      <c r="B82" s="12" t="n"/>
      <c r="C82" s="13" t="n"/>
      <c r="D82" s="13" t="n"/>
      <c r="E82" s="57" t="n"/>
      <c r="F82" s="58" t="n"/>
      <c r="G82" s="57" t="n"/>
      <c r="H82" s="58" t="n"/>
      <c r="I82" s="59">
        <f>IF(OR(B82="",F82=""),"",F82-H82)</f>
        <v/>
      </c>
      <c r="J82" s="72">
        <f>IF(OR(B82="",D82=""),"",SUMIFS($D$9:$D$33,$B$9:$B$33,B82)-SUMIFS($H$37:$H$186,$B$37:$B$186,B82,$D$37:$D$186,"&lt;="&amp;D82))</f>
        <v/>
      </c>
    </row>
    <row r="83">
      <c r="B83" s="12" t="n"/>
      <c r="C83" s="13" t="n"/>
      <c r="D83" s="13" t="n"/>
      <c r="E83" s="57" t="n"/>
      <c r="F83" s="58" t="n"/>
      <c r="G83" s="57" t="n"/>
      <c r="H83" s="58" t="n"/>
      <c r="I83" s="59">
        <f>IF(OR(B83="",F83=""),"",F83-H83)</f>
        <v/>
      </c>
      <c r="J83" s="72">
        <f>IF(OR(B83="",D83=""),"",SUMIFS($D$9:$D$33,$B$9:$B$33,B83)-SUMIFS($H$37:$H$186,$B$37:$B$186,B83,$D$37:$D$186,"&lt;="&amp;D83))</f>
        <v/>
      </c>
    </row>
    <row r="84">
      <c r="B84" s="12" t="n"/>
      <c r="C84" s="13" t="n"/>
      <c r="D84" s="13" t="n"/>
      <c r="E84" s="57" t="n"/>
      <c r="F84" s="58" t="n"/>
      <c r="G84" s="57" t="n"/>
      <c r="H84" s="58" t="n"/>
      <c r="I84" s="59">
        <f>IF(OR(B84="",F84=""),"",F84-H84)</f>
        <v/>
      </c>
      <c r="J84" s="72">
        <f>IF(OR(B84="",D84=""),"",SUMIFS($D$9:$D$33,$B$9:$B$33,B84)-SUMIFS($H$37:$H$186,$B$37:$B$186,B84,$D$37:$D$186,"&lt;="&amp;D84))</f>
        <v/>
      </c>
    </row>
    <row r="85">
      <c r="B85" s="12" t="n"/>
      <c r="C85" s="13" t="n"/>
      <c r="D85" s="13" t="n"/>
      <c r="E85" s="57" t="n"/>
      <c r="F85" s="58" t="n"/>
      <c r="G85" s="57" t="n"/>
      <c r="H85" s="58" t="n"/>
      <c r="I85" s="59">
        <f>IF(OR(B85="",F85=""),"",F85-H85)</f>
        <v/>
      </c>
      <c r="J85" s="72">
        <f>IF(OR(B85="",D85=""),"",SUMIFS($D$9:$D$33,$B$9:$B$33,B85)-SUMIFS($H$37:$H$186,$B$37:$B$186,B85,$D$37:$D$186,"&lt;="&amp;D85))</f>
        <v/>
      </c>
    </row>
    <row r="86">
      <c r="B86" s="12" t="n"/>
      <c r="C86" s="13" t="n"/>
      <c r="D86" s="13" t="n"/>
      <c r="E86" s="57" t="n"/>
      <c r="F86" s="58" t="n"/>
      <c r="G86" s="57" t="n"/>
      <c r="H86" s="58" t="n"/>
      <c r="I86" s="59">
        <f>IF(OR(B86="",F86=""),"",F86-H86)</f>
        <v/>
      </c>
      <c r="J86" s="72">
        <f>IF(OR(B86="",D86=""),"",SUMIFS($D$9:$D$33,$B$9:$B$33,B86)-SUMIFS($H$37:$H$186,$B$37:$B$186,B86,$D$37:$D$186,"&lt;="&amp;D86))</f>
        <v/>
      </c>
    </row>
    <row r="87">
      <c r="B87" s="12" t="n"/>
      <c r="C87" s="13" t="n"/>
      <c r="D87" s="13" t="n"/>
      <c r="E87" s="57" t="n"/>
      <c r="F87" s="58" t="n"/>
      <c r="G87" s="57" t="n"/>
      <c r="H87" s="58" t="n"/>
      <c r="I87" s="59">
        <f>IF(OR(B87="",F87=""),"",F87-H87)</f>
        <v/>
      </c>
      <c r="J87" s="72">
        <f>IF(OR(B87="",D87=""),"",SUMIFS($D$9:$D$33,$B$9:$B$33,B87)-SUMIFS($H$37:$H$186,$B$37:$B$186,B87,$D$37:$D$186,"&lt;="&amp;D87))</f>
        <v/>
      </c>
    </row>
    <row r="88">
      <c r="B88" s="12" t="n"/>
      <c r="C88" s="13" t="n"/>
      <c r="D88" s="13" t="n"/>
      <c r="E88" s="57" t="n"/>
      <c r="F88" s="58" t="n"/>
      <c r="G88" s="57" t="n"/>
      <c r="H88" s="58" t="n"/>
      <c r="I88" s="59">
        <f>IF(OR(B88="",F88=""),"",F88-H88)</f>
        <v/>
      </c>
      <c r="J88" s="72">
        <f>IF(OR(B88="",D88=""),"",SUMIFS($D$9:$D$33,$B$9:$B$33,B88)-SUMIFS($H$37:$H$186,$B$37:$B$186,B88,$D$37:$D$186,"&lt;="&amp;D88))</f>
        <v/>
      </c>
    </row>
    <row r="89">
      <c r="B89" s="12" t="n"/>
      <c r="C89" s="13" t="n"/>
      <c r="D89" s="13" t="n"/>
      <c r="E89" s="57" t="n"/>
      <c r="F89" s="58" t="n"/>
      <c r="G89" s="57" t="n"/>
      <c r="H89" s="58" t="n"/>
      <c r="I89" s="59">
        <f>IF(OR(B89="",F89=""),"",F89-H89)</f>
        <v/>
      </c>
      <c r="J89" s="72">
        <f>IF(OR(B89="",D89=""),"",SUMIFS($D$9:$D$33,$B$9:$B$33,B89)-SUMIFS($H$37:$H$186,$B$37:$B$186,B89,$D$37:$D$186,"&lt;="&amp;D89))</f>
        <v/>
      </c>
    </row>
    <row r="90">
      <c r="B90" s="12" t="n"/>
      <c r="C90" s="13" t="n"/>
      <c r="D90" s="13" t="n"/>
      <c r="E90" s="57" t="n"/>
      <c r="F90" s="58" t="n"/>
      <c r="G90" s="57" t="n"/>
      <c r="H90" s="58" t="n"/>
      <c r="I90" s="59">
        <f>IF(OR(B90="",F90=""),"",F90-H90)</f>
        <v/>
      </c>
      <c r="J90" s="72">
        <f>IF(OR(B90="",D90=""),"",SUMIFS($D$9:$D$33,$B$9:$B$33,B90)-SUMIFS($H$37:$H$186,$B$37:$B$186,B90,$D$37:$D$186,"&lt;="&amp;D90))</f>
        <v/>
      </c>
    </row>
    <row r="91">
      <c r="B91" s="12" t="n"/>
      <c r="C91" s="13" t="n"/>
      <c r="D91" s="13" t="n"/>
      <c r="E91" s="57" t="n"/>
      <c r="F91" s="58" t="n"/>
      <c r="G91" s="57" t="n"/>
      <c r="H91" s="58" t="n"/>
      <c r="I91" s="59">
        <f>IF(OR(B91="",F91=""),"",F91-H91)</f>
        <v/>
      </c>
      <c r="J91" s="72">
        <f>IF(OR(B91="",D91=""),"",SUMIFS($D$9:$D$33,$B$9:$B$33,B91)-SUMIFS($H$37:$H$186,$B$37:$B$186,B91,$D$37:$D$186,"&lt;="&amp;D91))</f>
        <v/>
      </c>
    </row>
    <row r="92">
      <c r="B92" s="12" t="n"/>
      <c r="C92" s="13" t="n"/>
      <c r="D92" s="13" t="n"/>
      <c r="E92" s="57" t="n"/>
      <c r="F92" s="58" t="n"/>
      <c r="G92" s="57" t="n"/>
      <c r="H92" s="58" t="n"/>
      <c r="I92" s="59">
        <f>IF(OR(B92="",F92=""),"",F92-H92)</f>
        <v/>
      </c>
      <c r="J92" s="72">
        <f>IF(OR(B92="",D92=""),"",SUMIFS($D$9:$D$33,$B$9:$B$33,B92)-SUMIFS($H$37:$H$186,$B$37:$B$186,B92,$D$37:$D$186,"&lt;="&amp;D92))</f>
        <v/>
      </c>
    </row>
    <row r="93">
      <c r="B93" s="12" t="n"/>
      <c r="C93" s="13" t="n"/>
      <c r="D93" s="13" t="n"/>
      <c r="E93" s="57" t="n"/>
      <c r="F93" s="58" t="n"/>
      <c r="G93" s="57" t="n"/>
      <c r="H93" s="58" t="n"/>
      <c r="I93" s="59">
        <f>IF(OR(B93="",F93=""),"",F93-H93)</f>
        <v/>
      </c>
      <c r="J93" s="72">
        <f>IF(OR(B93="",D93=""),"",SUMIFS($D$9:$D$33,$B$9:$B$33,B93)-SUMIFS($H$37:$H$186,$B$37:$B$186,B93,$D$37:$D$186,"&lt;="&amp;D93))</f>
        <v/>
      </c>
    </row>
    <row r="94">
      <c r="B94" s="12" t="n"/>
      <c r="C94" s="13" t="n"/>
      <c r="D94" s="13" t="n"/>
      <c r="E94" s="57" t="n"/>
      <c r="F94" s="58" t="n"/>
      <c r="G94" s="57" t="n"/>
      <c r="H94" s="58" t="n"/>
      <c r="I94" s="59">
        <f>IF(OR(B94="",F94=""),"",F94-H94)</f>
        <v/>
      </c>
      <c r="J94" s="72">
        <f>IF(OR(B94="",D94=""),"",SUMIFS($D$9:$D$33,$B$9:$B$33,B94)-SUMIFS($H$37:$H$186,$B$37:$B$186,B94,$D$37:$D$186,"&lt;="&amp;D94))</f>
        <v/>
      </c>
    </row>
    <row r="95">
      <c r="B95" s="12" t="n"/>
      <c r="C95" s="13" t="n"/>
      <c r="D95" s="13" t="n"/>
      <c r="E95" s="57" t="n"/>
      <c r="F95" s="58" t="n"/>
      <c r="G95" s="57" t="n"/>
      <c r="H95" s="58" t="n"/>
      <c r="I95" s="59">
        <f>IF(OR(B95="",F95=""),"",F95-H95)</f>
        <v/>
      </c>
      <c r="J95" s="72">
        <f>IF(OR(B95="",D95=""),"",SUMIFS($D$9:$D$33,$B$9:$B$33,B95)-SUMIFS($H$37:$H$186,$B$37:$B$186,B95,$D$37:$D$186,"&lt;="&amp;D95))</f>
        <v/>
      </c>
    </row>
    <row r="96">
      <c r="B96" s="12" t="n"/>
      <c r="C96" s="13" t="n"/>
      <c r="D96" s="13" t="n"/>
      <c r="E96" s="57" t="n"/>
      <c r="F96" s="58" t="n"/>
      <c r="G96" s="57" t="n"/>
      <c r="H96" s="58" t="n"/>
      <c r="I96" s="59">
        <f>IF(OR(B96="",F96=""),"",F96-H96)</f>
        <v/>
      </c>
      <c r="J96" s="72">
        <f>IF(OR(B96="",D96=""),"",SUMIFS($D$9:$D$33,$B$9:$B$33,B96)-SUMIFS($H$37:$H$186,$B$37:$B$186,B96,$D$37:$D$186,"&lt;="&amp;D96))</f>
        <v/>
      </c>
    </row>
    <row r="97">
      <c r="B97" s="12" t="n"/>
      <c r="C97" s="13" t="n"/>
      <c r="D97" s="13" t="n"/>
      <c r="E97" s="57" t="n"/>
      <c r="F97" s="58" t="n"/>
      <c r="G97" s="57" t="n"/>
      <c r="H97" s="58" t="n"/>
      <c r="I97" s="59">
        <f>IF(OR(B97="",F97=""),"",F97-H97)</f>
        <v/>
      </c>
      <c r="J97" s="72">
        <f>IF(OR(B97="",D97=""),"",SUMIFS($D$9:$D$33,$B$9:$B$33,B97)-SUMIFS($H$37:$H$186,$B$37:$B$186,B97,$D$37:$D$186,"&lt;="&amp;D97))</f>
        <v/>
      </c>
    </row>
    <row r="98">
      <c r="B98" s="12" t="n"/>
      <c r="C98" s="13" t="n"/>
      <c r="D98" s="13" t="n"/>
      <c r="E98" s="57" t="n"/>
      <c r="F98" s="58" t="n"/>
      <c r="G98" s="57" t="n"/>
      <c r="H98" s="58" t="n"/>
      <c r="I98" s="59">
        <f>IF(OR(B98="",F98=""),"",F98-H98)</f>
        <v/>
      </c>
      <c r="J98" s="72">
        <f>IF(OR(B98="",D98=""),"",SUMIFS($D$9:$D$33,$B$9:$B$33,B98)-SUMIFS($H$37:$H$186,$B$37:$B$186,B98,$D$37:$D$186,"&lt;="&amp;D98))</f>
        <v/>
      </c>
    </row>
    <row r="99">
      <c r="B99" s="12" t="n"/>
      <c r="C99" s="13" t="n"/>
      <c r="D99" s="13" t="n"/>
      <c r="E99" s="57" t="n"/>
      <c r="F99" s="58" t="n"/>
      <c r="G99" s="57" t="n"/>
      <c r="H99" s="58" t="n"/>
      <c r="I99" s="59">
        <f>IF(OR(B99="",F99=""),"",F99-H99)</f>
        <v/>
      </c>
      <c r="J99" s="72">
        <f>IF(OR(B99="",D99=""),"",SUMIFS($D$9:$D$33,$B$9:$B$33,B99)-SUMIFS($H$37:$H$186,$B$37:$B$186,B99,$D$37:$D$186,"&lt;="&amp;D99))</f>
        <v/>
      </c>
    </row>
    <row r="100">
      <c r="B100" s="12" t="n"/>
      <c r="C100" s="13" t="n"/>
      <c r="D100" s="13" t="n"/>
      <c r="E100" s="57" t="n"/>
      <c r="F100" s="58" t="n"/>
      <c r="G100" s="57" t="n"/>
      <c r="H100" s="58" t="n"/>
      <c r="I100" s="59">
        <f>IF(OR(B100="",F100=""),"",F100-H100)</f>
        <v/>
      </c>
      <c r="J100" s="72">
        <f>IF(OR(B100="",D100=""),"",SUMIFS($D$9:$D$33,$B$9:$B$33,B100)-SUMIFS($H$37:$H$186,$B$37:$B$186,B100,$D$37:$D$186,"&lt;="&amp;D100))</f>
        <v/>
      </c>
    </row>
    <row r="101">
      <c r="B101" s="12" t="n"/>
      <c r="C101" s="13" t="n"/>
      <c r="D101" s="13" t="n"/>
      <c r="E101" s="57" t="n"/>
      <c r="F101" s="58" t="n"/>
      <c r="G101" s="57" t="n"/>
      <c r="H101" s="58" t="n"/>
      <c r="I101" s="59">
        <f>IF(OR(B101="",F101=""),"",F101-H101)</f>
        <v/>
      </c>
      <c r="J101" s="72">
        <f>IF(OR(B101="",D101=""),"",SUMIFS($D$9:$D$33,$B$9:$B$33,B101)-SUMIFS($H$37:$H$186,$B$37:$B$186,B101,$D$37:$D$186,"&lt;="&amp;D101))</f>
        <v/>
      </c>
    </row>
    <row r="102">
      <c r="B102" s="12" t="n"/>
      <c r="C102" s="13" t="n"/>
      <c r="D102" s="13" t="n"/>
      <c r="E102" s="57" t="n"/>
      <c r="F102" s="58" t="n"/>
      <c r="G102" s="57" t="n"/>
      <c r="H102" s="58" t="n"/>
      <c r="I102" s="59">
        <f>IF(OR(B102="",F102=""),"",F102-H102)</f>
        <v/>
      </c>
      <c r="J102" s="72">
        <f>IF(OR(B102="",D102=""),"",SUMIFS($D$9:$D$33,$B$9:$B$33,B102)-SUMIFS($H$37:$H$186,$B$37:$B$186,B102,$D$37:$D$186,"&lt;="&amp;D102))</f>
        <v/>
      </c>
    </row>
    <row r="103">
      <c r="B103" s="12" t="n"/>
      <c r="C103" s="13" t="n"/>
      <c r="D103" s="13" t="n"/>
      <c r="E103" s="57" t="n"/>
      <c r="F103" s="58" t="n"/>
      <c r="G103" s="57" t="n"/>
      <c r="H103" s="58" t="n"/>
      <c r="I103" s="59">
        <f>IF(OR(B103="",F103=""),"",F103-H103)</f>
        <v/>
      </c>
      <c r="J103" s="72">
        <f>IF(OR(B103="",D103=""),"",SUMIFS($D$9:$D$33,$B$9:$B$33,B103)-SUMIFS($H$37:$H$186,$B$37:$B$186,B103,$D$37:$D$186,"&lt;="&amp;D103))</f>
        <v/>
      </c>
    </row>
    <row r="104">
      <c r="B104" s="12" t="n"/>
      <c r="C104" s="13" t="n"/>
      <c r="D104" s="13" t="n"/>
      <c r="E104" s="57" t="n"/>
      <c r="F104" s="58" t="n"/>
      <c r="G104" s="57" t="n"/>
      <c r="H104" s="58" t="n"/>
      <c r="I104" s="59">
        <f>IF(OR(B104="",F104=""),"",F104-H104)</f>
        <v/>
      </c>
      <c r="J104" s="72">
        <f>IF(OR(B104="",D104=""),"",SUMIFS($D$9:$D$33,$B$9:$B$33,B104)-SUMIFS($H$37:$H$186,$B$37:$B$186,B104,$D$37:$D$186,"&lt;="&amp;D104))</f>
        <v/>
      </c>
    </row>
    <row r="105">
      <c r="B105" s="12" t="n"/>
      <c r="C105" s="13" t="n"/>
      <c r="D105" s="13" t="n"/>
      <c r="E105" s="57" t="n"/>
      <c r="F105" s="58" t="n"/>
      <c r="G105" s="57" t="n"/>
      <c r="H105" s="58" t="n"/>
      <c r="I105" s="59">
        <f>IF(OR(B105="",F105=""),"",F105-H105)</f>
        <v/>
      </c>
      <c r="J105" s="72">
        <f>IF(OR(B105="",D105=""),"",SUMIFS($D$9:$D$33,$B$9:$B$33,B105)-SUMIFS($H$37:$H$186,$B$37:$B$186,B105,$D$37:$D$186,"&lt;="&amp;D105))</f>
        <v/>
      </c>
    </row>
    <row r="106">
      <c r="B106" s="12" t="n"/>
      <c r="C106" s="13" t="n"/>
      <c r="D106" s="13" t="n"/>
      <c r="E106" s="57" t="n"/>
      <c r="F106" s="58" t="n"/>
      <c r="G106" s="57" t="n"/>
      <c r="H106" s="58" t="n"/>
      <c r="I106" s="59">
        <f>IF(OR(B106="",F106=""),"",F106-H106)</f>
        <v/>
      </c>
      <c r="J106" s="72">
        <f>IF(OR(B106="",D106=""),"",SUMIFS($D$9:$D$33,$B$9:$B$33,B106)-SUMIFS($H$37:$H$186,$B$37:$B$186,B106,$D$37:$D$186,"&lt;="&amp;D106))</f>
        <v/>
      </c>
    </row>
    <row r="107">
      <c r="B107" s="12" t="n"/>
      <c r="C107" s="13" t="n"/>
      <c r="D107" s="13" t="n"/>
      <c r="E107" s="57" t="n"/>
      <c r="F107" s="58" t="n"/>
      <c r="G107" s="57" t="n"/>
      <c r="H107" s="58" t="n"/>
      <c r="I107" s="59">
        <f>IF(OR(B107="",F107=""),"",F107-H107)</f>
        <v/>
      </c>
      <c r="J107" s="72">
        <f>IF(OR(B107="",D107=""),"",SUMIFS($D$9:$D$33,$B$9:$B$33,B107)-SUMIFS($H$37:$H$186,$B$37:$B$186,B107,$D$37:$D$186,"&lt;="&amp;D107))</f>
        <v/>
      </c>
    </row>
    <row r="108">
      <c r="B108" s="12" t="n"/>
      <c r="C108" s="13" t="n"/>
      <c r="D108" s="13" t="n"/>
      <c r="E108" s="57" t="n"/>
      <c r="F108" s="58" t="n"/>
      <c r="G108" s="57" t="n"/>
      <c r="H108" s="58" t="n"/>
      <c r="I108" s="59">
        <f>IF(OR(B108="",F108=""),"",F108-H108)</f>
        <v/>
      </c>
      <c r="J108" s="72">
        <f>IF(OR(B108="",D108=""),"",SUMIFS($D$9:$D$33,$B$9:$B$33,B108)-SUMIFS($H$37:$H$186,$B$37:$B$186,B108,$D$37:$D$186,"&lt;="&amp;D108))</f>
        <v/>
      </c>
    </row>
    <row r="109">
      <c r="B109" s="12" t="n"/>
      <c r="C109" s="13" t="n"/>
      <c r="D109" s="13" t="n"/>
      <c r="E109" s="57" t="n"/>
      <c r="F109" s="58" t="n"/>
      <c r="G109" s="57" t="n"/>
      <c r="H109" s="58" t="n"/>
      <c r="I109" s="59">
        <f>IF(OR(B109="",F109=""),"",F109-H109)</f>
        <v/>
      </c>
      <c r="J109" s="72">
        <f>IF(OR(B109="",D109=""),"",SUMIFS($D$9:$D$33,$B$9:$B$33,B109)-SUMIFS($H$37:$H$186,$B$37:$B$186,B109,$D$37:$D$186,"&lt;="&amp;D109))</f>
        <v/>
      </c>
    </row>
    <row r="110">
      <c r="B110" s="12" t="n"/>
      <c r="C110" s="13" t="n"/>
      <c r="D110" s="13" t="n"/>
      <c r="E110" s="57" t="n"/>
      <c r="F110" s="58" t="n"/>
      <c r="G110" s="57" t="n"/>
      <c r="H110" s="58" t="n"/>
      <c r="I110" s="59">
        <f>IF(OR(B110="",F110=""),"",F110-H110)</f>
        <v/>
      </c>
      <c r="J110" s="72">
        <f>IF(OR(B110="",D110=""),"",SUMIFS($D$9:$D$33,$B$9:$B$33,B110)-SUMIFS($H$37:$H$186,$B$37:$B$186,B110,$D$37:$D$186,"&lt;="&amp;D110))</f>
        <v/>
      </c>
    </row>
    <row r="111">
      <c r="B111" s="12" t="n"/>
      <c r="C111" s="13" t="n"/>
      <c r="D111" s="13" t="n"/>
      <c r="E111" s="57" t="n"/>
      <c r="F111" s="58" t="n"/>
      <c r="G111" s="57" t="n"/>
      <c r="H111" s="58" t="n"/>
      <c r="I111" s="59">
        <f>IF(OR(B111="",F111=""),"",F111-H111)</f>
        <v/>
      </c>
      <c r="J111" s="72">
        <f>IF(OR(B111="",D111=""),"",SUMIFS($D$9:$D$33,$B$9:$B$33,B111)-SUMIFS($H$37:$H$186,$B$37:$B$186,B111,$D$37:$D$186,"&lt;="&amp;D111))</f>
        <v/>
      </c>
    </row>
    <row r="112">
      <c r="B112" s="12" t="n"/>
      <c r="C112" s="13" t="n"/>
      <c r="D112" s="13" t="n"/>
      <c r="E112" s="57" t="n"/>
      <c r="F112" s="58" t="n"/>
      <c r="G112" s="57" t="n"/>
      <c r="H112" s="58" t="n"/>
      <c r="I112" s="59">
        <f>IF(OR(B112="",F112=""),"",F112-H112)</f>
        <v/>
      </c>
      <c r="J112" s="72">
        <f>IF(OR(B112="",D112=""),"",SUMIFS($D$9:$D$33,$B$9:$B$33,B112)-SUMIFS($H$37:$H$186,$B$37:$B$186,B112,$D$37:$D$186,"&lt;="&amp;D112))</f>
        <v/>
      </c>
    </row>
    <row r="113">
      <c r="B113" s="12" t="n"/>
      <c r="C113" s="13" t="n"/>
      <c r="D113" s="13" t="n"/>
      <c r="E113" s="57" t="n"/>
      <c r="F113" s="58" t="n"/>
      <c r="G113" s="57" t="n"/>
      <c r="H113" s="58" t="n"/>
      <c r="I113" s="59">
        <f>IF(OR(B113="",F113=""),"",F113-H113)</f>
        <v/>
      </c>
      <c r="J113" s="72">
        <f>IF(OR(B113="",D113=""),"",SUMIFS($D$9:$D$33,$B$9:$B$33,B113)-SUMIFS($H$37:$H$186,$B$37:$B$186,B113,$D$37:$D$186,"&lt;="&amp;D113))</f>
        <v/>
      </c>
    </row>
    <row r="114">
      <c r="B114" s="12" t="n"/>
      <c r="C114" s="13" t="n"/>
      <c r="D114" s="13" t="n"/>
      <c r="E114" s="57" t="n"/>
      <c r="F114" s="58" t="n"/>
      <c r="G114" s="57" t="n"/>
      <c r="H114" s="58" t="n"/>
      <c r="I114" s="59">
        <f>IF(OR(B114="",F114=""),"",F114-H114)</f>
        <v/>
      </c>
      <c r="J114" s="72">
        <f>IF(OR(B114="",D114=""),"",SUMIFS($D$9:$D$33,$B$9:$B$33,B114)-SUMIFS($H$37:$H$186,$B$37:$B$186,B114,$D$37:$D$186,"&lt;="&amp;D114))</f>
        <v/>
      </c>
    </row>
    <row r="115">
      <c r="B115" s="12" t="n"/>
      <c r="C115" s="13" t="n"/>
      <c r="D115" s="13" t="n"/>
      <c r="E115" s="57" t="n"/>
      <c r="F115" s="58" t="n"/>
      <c r="G115" s="57" t="n"/>
      <c r="H115" s="58" t="n"/>
      <c r="I115" s="59">
        <f>IF(OR(B115="",F115=""),"",F115-H115)</f>
        <v/>
      </c>
      <c r="J115" s="72">
        <f>IF(OR(B115="",D115=""),"",SUMIFS($D$9:$D$33,$B$9:$B$33,B115)-SUMIFS($H$37:$H$186,$B$37:$B$186,B115,$D$37:$D$186,"&lt;="&amp;D115))</f>
        <v/>
      </c>
    </row>
    <row r="116">
      <c r="B116" s="12" t="n"/>
      <c r="C116" s="13" t="n"/>
      <c r="D116" s="13" t="n"/>
      <c r="E116" s="57" t="n"/>
      <c r="F116" s="58" t="n"/>
      <c r="G116" s="57" t="n"/>
      <c r="H116" s="58" t="n"/>
      <c r="I116" s="59">
        <f>IF(OR(B116="",F116=""),"",F116-H116)</f>
        <v/>
      </c>
      <c r="J116" s="72">
        <f>IF(OR(B116="",D116=""),"",SUMIFS($D$9:$D$33,$B$9:$B$33,B116)-SUMIFS($H$37:$H$186,$B$37:$B$186,B116,$D$37:$D$186,"&lt;="&amp;D116))</f>
        <v/>
      </c>
    </row>
    <row r="117">
      <c r="B117" s="12" t="n"/>
      <c r="C117" s="13" t="n"/>
      <c r="D117" s="13" t="n"/>
      <c r="E117" s="57" t="n"/>
      <c r="F117" s="58" t="n"/>
      <c r="G117" s="57" t="n"/>
      <c r="H117" s="58" t="n"/>
      <c r="I117" s="59">
        <f>IF(OR(B117="",F117=""),"",F117-H117)</f>
        <v/>
      </c>
      <c r="J117" s="72">
        <f>IF(OR(B117="",D117=""),"",SUMIFS($D$9:$D$33,$B$9:$B$33,B117)-SUMIFS($H$37:$H$186,$B$37:$B$186,B117,$D$37:$D$186,"&lt;="&amp;D117))</f>
        <v/>
      </c>
    </row>
    <row r="118">
      <c r="B118" s="12" t="n"/>
      <c r="C118" s="13" t="n"/>
      <c r="D118" s="13" t="n"/>
      <c r="E118" s="57" t="n"/>
      <c r="F118" s="58" t="n"/>
      <c r="G118" s="57" t="n"/>
      <c r="H118" s="58" t="n"/>
      <c r="I118" s="59">
        <f>IF(OR(B118="",F118=""),"",F118-H118)</f>
        <v/>
      </c>
      <c r="J118" s="72">
        <f>IF(OR(B118="",D118=""),"",SUMIFS($D$9:$D$33,$B$9:$B$33,B118)-SUMIFS($H$37:$H$186,$B$37:$B$186,B118,$D$37:$D$186,"&lt;="&amp;D118))</f>
        <v/>
      </c>
    </row>
    <row r="119">
      <c r="B119" s="12" t="n"/>
      <c r="C119" s="13" t="n"/>
      <c r="D119" s="13" t="n"/>
      <c r="E119" s="57" t="n"/>
      <c r="F119" s="58" t="n"/>
      <c r="G119" s="57" t="n"/>
      <c r="H119" s="58" t="n"/>
      <c r="I119" s="59">
        <f>IF(OR(B119="",F119=""),"",F119-H119)</f>
        <v/>
      </c>
      <c r="J119" s="72">
        <f>IF(OR(B119="",D119=""),"",SUMIFS($D$9:$D$33,$B$9:$B$33,B119)-SUMIFS($H$37:$H$186,$B$37:$B$186,B119,$D$37:$D$186,"&lt;="&amp;D119))</f>
        <v/>
      </c>
    </row>
    <row r="120">
      <c r="B120" s="12" t="n"/>
      <c r="C120" s="13" t="n"/>
      <c r="D120" s="13" t="n"/>
      <c r="E120" s="57" t="n"/>
      <c r="F120" s="58" t="n"/>
      <c r="G120" s="57" t="n"/>
      <c r="H120" s="58" t="n"/>
      <c r="I120" s="59">
        <f>IF(OR(B120="",F120=""),"",F120-H120)</f>
        <v/>
      </c>
      <c r="J120" s="72">
        <f>IF(OR(B120="",D120=""),"",SUMIFS($D$9:$D$33,$B$9:$B$33,B120)-SUMIFS($H$37:$H$186,$B$37:$B$186,B120,$D$37:$D$186,"&lt;="&amp;D120))</f>
        <v/>
      </c>
    </row>
    <row r="121">
      <c r="B121" s="12" t="n"/>
      <c r="C121" s="13" t="n"/>
      <c r="D121" s="13" t="n"/>
      <c r="E121" s="57" t="n"/>
      <c r="F121" s="58" t="n"/>
      <c r="G121" s="57" t="n"/>
      <c r="H121" s="58" t="n"/>
      <c r="I121" s="59">
        <f>IF(OR(B121="",F121=""),"",F121-H121)</f>
        <v/>
      </c>
      <c r="J121" s="72">
        <f>IF(OR(B121="",D121=""),"",SUMIFS($D$9:$D$33,$B$9:$B$33,B121)-SUMIFS($H$37:$H$186,$B$37:$B$186,B121,$D$37:$D$186,"&lt;="&amp;D121))</f>
        <v/>
      </c>
    </row>
    <row r="122">
      <c r="B122" s="12" t="n"/>
      <c r="C122" s="13" t="n"/>
      <c r="D122" s="13" t="n"/>
      <c r="E122" s="57" t="n"/>
      <c r="F122" s="58" t="n"/>
      <c r="G122" s="57" t="n"/>
      <c r="H122" s="58" t="n"/>
      <c r="I122" s="59">
        <f>IF(OR(B122="",F122=""),"",F122-H122)</f>
        <v/>
      </c>
      <c r="J122" s="72">
        <f>IF(OR(B122="",D122=""),"",SUMIFS($D$9:$D$33,$B$9:$B$33,B122)-SUMIFS($H$37:$H$186,$B$37:$B$186,B122,$D$37:$D$186,"&lt;="&amp;D122))</f>
        <v/>
      </c>
    </row>
    <row r="123">
      <c r="B123" s="12" t="n"/>
      <c r="C123" s="13" t="n"/>
      <c r="D123" s="13" t="n"/>
      <c r="E123" s="57" t="n"/>
      <c r="F123" s="58" t="n"/>
      <c r="G123" s="57" t="n"/>
      <c r="H123" s="58" t="n"/>
      <c r="I123" s="59">
        <f>IF(OR(B123="",F123=""),"",F123-H123)</f>
        <v/>
      </c>
      <c r="J123" s="72">
        <f>IF(OR(B123="",D123=""),"",SUMIFS($D$9:$D$33,$B$9:$B$33,B123)-SUMIFS($H$37:$H$186,$B$37:$B$186,B123,$D$37:$D$186,"&lt;="&amp;D123))</f>
        <v/>
      </c>
    </row>
    <row r="124">
      <c r="B124" s="12" t="n"/>
      <c r="C124" s="13" t="n"/>
      <c r="D124" s="13" t="n"/>
      <c r="E124" s="57" t="n"/>
      <c r="F124" s="58" t="n"/>
      <c r="G124" s="57" t="n"/>
      <c r="H124" s="58" t="n"/>
      <c r="I124" s="59">
        <f>IF(OR(B124="",F124=""),"",F124-H124)</f>
        <v/>
      </c>
      <c r="J124" s="72">
        <f>IF(OR(B124="",D124=""),"",SUMIFS($D$9:$D$33,$B$9:$B$33,B124)-SUMIFS($H$37:$H$186,$B$37:$B$186,B124,$D$37:$D$186,"&lt;="&amp;D124))</f>
        <v/>
      </c>
    </row>
    <row r="125">
      <c r="B125" s="12" t="n"/>
      <c r="C125" s="13" t="n"/>
      <c r="D125" s="13" t="n"/>
      <c r="E125" s="57" t="n"/>
      <c r="F125" s="58" t="n"/>
      <c r="G125" s="57" t="n"/>
      <c r="H125" s="58" t="n"/>
      <c r="I125" s="59">
        <f>IF(OR(B125="",F125=""),"",F125-H125)</f>
        <v/>
      </c>
      <c r="J125" s="72">
        <f>IF(OR(B125="",D125=""),"",SUMIFS($D$9:$D$33,$B$9:$B$33,B125)-SUMIFS($H$37:$H$186,$B$37:$B$186,B125,$D$37:$D$186,"&lt;="&amp;D125))</f>
        <v/>
      </c>
    </row>
    <row r="126">
      <c r="B126" s="12" t="n"/>
      <c r="C126" s="13" t="n"/>
      <c r="D126" s="13" t="n"/>
      <c r="E126" s="57" t="n"/>
      <c r="F126" s="58" t="n"/>
      <c r="G126" s="57" t="n"/>
      <c r="H126" s="58" t="n"/>
      <c r="I126" s="59">
        <f>IF(OR(B126="",F126=""),"",F126-H126)</f>
        <v/>
      </c>
      <c r="J126" s="72">
        <f>IF(OR(B126="",D126=""),"",SUMIFS($D$9:$D$33,$B$9:$B$33,B126)-SUMIFS($H$37:$H$186,$B$37:$B$186,B126,$D$37:$D$186,"&lt;="&amp;D126))</f>
        <v/>
      </c>
    </row>
    <row r="127">
      <c r="B127" s="12" t="n"/>
      <c r="C127" s="13" t="n"/>
      <c r="D127" s="13" t="n"/>
      <c r="E127" s="57" t="n"/>
      <c r="F127" s="58" t="n"/>
      <c r="G127" s="57" t="n"/>
      <c r="H127" s="58" t="n"/>
      <c r="I127" s="59">
        <f>IF(OR(B127="",F127=""),"",F127-H127)</f>
        <v/>
      </c>
      <c r="J127" s="72">
        <f>IF(OR(B127="",D127=""),"",SUMIFS($D$9:$D$33,$B$9:$B$33,B127)-SUMIFS($H$37:$H$186,$B$37:$B$186,B127,$D$37:$D$186,"&lt;="&amp;D127))</f>
        <v/>
      </c>
    </row>
    <row r="128">
      <c r="B128" s="12" t="n"/>
      <c r="C128" s="13" t="n"/>
      <c r="D128" s="13" t="n"/>
      <c r="E128" s="57" t="n"/>
      <c r="F128" s="58" t="n"/>
      <c r="G128" s="57" t="n"/>
      <c r="H128" s="58" t="n"/>
      <c r="I128" s="59">
        <f>IF(OR(B128="",F128=""),"",F128-H128)</f>
        <v/>
      </c>
      <c r="J128" s="72">
        <f>IF(OR(B128="",D128=""),"",SUMIFS($D$9:$D$33,$B$9:$B$33,B128)-SUMIFS($H$37:$H$186,$B$37:$B$186,B128,$D$37:$D$186,"&lt;="&amp;D128))</f>
        <v/>
      </c>
    </row>
    <row r="129">
      <c r="B129" s="12" t="n"/>
      <c r="C129" s="13" t="n"/>
      <c r="D129" s="13" t="n"/>
      <c r="E129" s="57" t="n"/>
      <c r="F129" s="58" t="n"/>
      <c r="G129" s="57" t="n"/>
      <c r="H129" s="58" t="n"/>
      <c r="I129" s="59">
        <f>IF(OR(B129="",F129=""),"",F129-H129)</f>
        <v/>
      </c>
      <c r="J129" s="72">
        <f>IF(OR(B129="",D129=""),"",SUMIFS($D$9:$D$33,$B$9:$B$33,B129)-SUMIFS($H$37:$H$186,$B$37:$B$186,B129,$D$37:$D$186,"&lt;="&amp;D129))</f>
        <v/>
      </c>
    </row>
    <row r="130">
      <c r="B130" s="12" t="n"/>
      <c r="C130" s="13" t="n"/>
      <c r="D130" s="13" t="n"/>
      <c r="E130" s="57" t="n"/>
      <c r="F130" s="58" t="n"/>
      <c r="G130" s="57" t="n"/>
      <c r="H130" s="58" t="n"/>
      <c r="I130" s="59">
        <f>IF(OR(B130="",F130=""),"",F130-H130)</f>
        <v/>
      </c>
      <c r="J130" s="72">
        <f>IF(OR(B130="",D130=""),"",SUMIFS($D$9:$D$33,$B$9:$B$33,B130)-SUMIFS($H$37:$H$186,$B$37:$B$186,B130,$D$37:$D$186,"&lt;="&amp;D130))</f>
        <v/>
      </c>
    </row>
    <row r="131">
      <c r="B131" s="12" t="n"/>
      <c r="C131" s="13" t="n"/>
      <c r="D131" s="13" t="n"/>
      <c r="E131" s="57" t="n"/>
      <c r="F131" s="58" t="n"/>
      <c r="G131" s="57" t="n"/>
      <c r="H131" s="58" t="n"/>
      <c r="I131" s="59">
        <f>IF(OR(B131="",F131=""),"",F131-H131)</f>
        <v/>
      </c>
      <c r="J131" s="72">
        <f>IF(OR(B131="",D131=""),"",SUMIFS($D$9:$D$33,$B$9:$B$33,B131)-SUMIFS($H$37:$H$186,$B$37:$B$186,B131,$D$37:$D$186,"&lt;="&amp;D131))</f>
        <v/>
      </c>
    </row>
    <row r="132">
      <c r="B132" s="12" t="n"/>
      <c r="C132" s="13" t="n"/>
      <c r="D132" s="13" t="n"/>
      <c r="E132" s="57" t="n"/>
      <c r="F132" s="58" t="n"/>
      <c r="G132" s="57" t="n"/>
      <c r="H132" s="58" t="n"/>
      <c r="I132" s="59">
        <f>IF(OR(B132="",F132=""),"",F132-H132)</f>
        <v/>
      </c>
      <c r="J132" s="72">
        <f>IF(OR(B132="",D132=""),"",SUMIFS($D$9:$D$33,$B$9:$B$33,B132)-SUMIFS($H$37:$H$186,$B$37:$B$186,B132,$D$37:$D$186,"&lt;="&amp;D132))</f>
        <v/>
      </c>
    </row>
    <row r="133">
      <c r="B133" s="12" t="n"/>
      <c r="C133" s="13" t="n"/>
      <c r="D133" s="13" t="n"/>
      <c r="E133" s="57" t="n"/>
      <c r="F133" s="58" t="n"/>
      <c r="G133" s="57" t="n"/>
      <c r="H133" s="58" t="n"/>
      <c r="I133" s="59">
        <f>IF(OR(B133="",F133=""),"",F133-H133)</f>
        <v/>
      </c>
      <c r="J133" s="72">
        <f>IF(OR(B133="",D133=""),"",SUMIFS($D$9:$D$33,$B$9:$B$33,B133)-SUMIFS($H$37:$H$186,$B$37:$B$186,B133,$D$37:$D$186,"&lt;="&amp;D133))</f>
        <v/>
      </c>
    </row>
    <row r="134">
      <c r="B134" s="12" t="n"/>
      <c r="C134" s="13" t="n"/>
      <c r="D134" s="13" t="n"/>
      <c r="E134" s="57" t="n"/>
      <c r="F134" s="58" t="n"/>
      <c r="G134" s="57" t="n"/>
      <c r="H134" s="58" t="n"/>
      <c r="I134" s="59">
        <f>IF(OR(B134="",F134=""),"",F134-H134)</f>
        <v/>
      </c>
      <c r="J134" s="72">
        <f>IF(OR(B134="",D134=""),"",SUMIFS($D$9:$D$33,$B$9:$B$33,B134)-SUMIFS($H$37:$H$186,$B$37:$B$186,B134,$D$37:$D$186,"&lt;="&amp;D134))</f>
        <v/>
      </c>
    </row>
    <row r="135">
      <c r="B135" s="12" t="n"/>
      <c r="C135" s="13" t="n"/>
      <c r="D135" s="13" t="n"/>
      <c r="E135" s="57" t="n"/>
      <c r="F135" s="58" t="n"/>
      <c r="G135" s="57" t="n"/>
      <c r="H135" s="58" t="n"/>
      <c r="I135" s="59">
        <f>IF(OR(B135="",F135=""),"",F135-H135)</f>
        <v/>
      </c>
      <c r="J135" s="72">
        <f>IF(OR(B135="",D135=""),"",SUMIFS($D$9:$D$33,$B$9:$B$33,B135)-SUMIFS($H$37:$H$186,$B$37:$B$186,B135,$D$37:$D$186,"&lt;="&amp;D135))</f>
        <v/>
      </c>
    </row>
    <row r="136">
      <c r="B136" s="12" t="n"/>
      <c r="C136" s="13" t="n"/>
      <c r="D136" s="13" t="n"/>
      <c r="E136" s="57" t="n"/>
      <c r="F136" s="58" t="n"/>
      <c r="G136" s="57" t="n"/>
      <c r="H136" s="58" t="n"/>
      <c r="I136" s="59">
        <f>IF(OR(B136="",F136=""),"",F136-H136)</f>
        <v/>
      </c>
      <c r="J136" s="72">
        <f>IF(OR(B136="",D136=""),"",SUMIFS($D$9:$D$33,$B$9:$B$33,B136)-SUMIFS($H$37:$H$186,$B$37:$B$186,B136,$D$37:$D$186,"&lt;="&amp;D136))</f>
        <v/>
      </c>
    </row>
    <row r="137">
      <c r="B137" s="12" t="n"/>
      <c r="C137" s="13" t="n"/>
      <c r="D137" s="13" t="n"/>
      <c r="E137" s="57" t="n"/>
      <c r="F137" s="58" t="n"/>
      <c r="G137" s="57" t="n"/>
      <c r="H137" s="58" t="n"/>
      <c r="I137" s="59">
        <f>IF(OR(B137="",F137=""),"",F137-H137)</f>
        <v/>
      </c>
      <c r="J137" s="72">
        <f>IF(OR(B137="",D137=""),"",SUMIFS($D$9:$D$33,$B$9:$B$33,B137)-SUMIFS($H$37:$H$186,$B$37:$B$186,B137,$D$37:$D$186,"&lt;="&amp;D137))</f>
        <v/>
      </c>
    </row>
    <row r="138">
      <c r="B138" s="12" t="n"/>
      <c r="C138" s="13" t="n"/>
      <c r="D138" s="13" t="n"/>
      <c r="E138" s="57" t="n"/>
      <c r="F138" s="58" t="n"/>
      <c r="G138" s="57" t="n"/>
      <c r="H138" s="58" t="n"/>
      <c r="I138" s="59">
        <f>IF(OR(B138="",F138=""),"",F138-H138)</f>
        <v/>
      </c>
      <c r="J138" s="72">
        <f>IF(OR(B138="",D138=""),"",SUMIFS($D$9:$D$33,$B$9:$B$33,B138)-SUMIFS($H$37:$H$186,$B$37:$B$186,B138,$D$37:$D$186,"&lt;="&amp;D138))</f>
        <v/>
      </c>
    </row>
    <row r="139">
      <c r="B139" s="12" t="n"/>
      <c r="C139" s="13" t="n"/>
      <c r="D139" s="13" t="n"/>
      <c r="E139" s="57" t="n"/>
      <c r="F139" s="58" t="n"/>
      <c r="G139" s="57" t="n"/>
      <c r="H139" s="58" t="n"/>
      <c r="I139" s="59">
        <f>IF(OR(B139="",F139=""),"",F139-H139)</f>
        <v/>
      </c>
      <c r="J139" s="72">
        <f>IF(OR(B139="",D139=""),"",SUMIFS($D$9:$D$33,$B$9:$B$33,B139)-SUMIFS($H$37:$H$186,$B$37:$B$186,B139,$D$37:$D$186,"&lt;="&amp;D139))</f>
        <v/>
      </c>
    </row>
    <row r="140">
      <c r="B140" s="12" t="n"/>
      <c r="C140" s="13" t="n"/>
      <c r="D140" s="13" t="n"/>
      <c r="E140" s="57" t="n"/>
      <c r="F140" s="58" t="n"/>
      <c r="G140" s="57" t="n"/>
      <c r="H140" s="58" t="n"/>
      <c r="I140" s="59">
        <f>IF(OR(B140="",F140=""),"",F140-H140)</f>
        <v/>
      </c>
      <c r="J140" s="72">
        <f>IF(OR(B140="",D140=""),"",SUMIFS($D$9:$D$33,$B$9:$B$33,B140)-SUMIFS($H$37:$H$186,$B$37:$B$186,B140,$D$37:$D$186,"&lt;="&amp;D140))</f>
        <v/>
      </c>
    </row>
    <row r="141">
      <c r="B141" s="12" t="n"/>
      <c r="C141" s="13" t="n"/>
      <c r="D141" s="13" t="n"/>
      <c r="E141" s="57" t="n"/>
      <c r="F141" s="58" t="n"/>
      <c r="G141" s="57" t="n"/>
      <c r="H141" s="58" t="n"/>
      <c r="I141" s="59">
        <f>IF(OR(B141="",F141=""),"",F141-H141)</f>
        <v/>
      </c>
      <c r="J141" s="72">
        <f>IF(OR(B141="",D141=""),"",SUMIFS($D$9:$D$33,$B$9:$B$33,B141)-SUMIFS($H$37:$H$186,$B$37:$B$186,B141,$D$37:$D$186,"&lt;="&amp;D141))</f>
        <v/>
      </c>
    </row>
    <row r="142">
      <c r="B142" s="12" t="n"/>
      <c r="C142" s="13" t="n"/>
      <c r="D142" s="13" t="n"/>
      <c r="E142" s="57" t="n"/>
      <c r="F142" s="58" t="n"/>
      <c r="G142" s="57" t="n"/>
      <c r="H142" s="58" t="n"/>
      <c r="I142" s="59">
        <f>IF(OR(B142="",F142=""),"",F142-H142)</f>
        <v/>
      </c>
      <c r="J142" s="72">
        <f>IF(OR(B142="",D142=""),"",SUMIFS($D$9:$D$33,$B$9:$B$33,B142)-SUMIFS($H$37:$H$186,$B$37:$B$186,B142,$D$37:$D$186,"&lt;="&amp;D142))</f>
        <v/>
      </c>
    </row>
    <row r="143">
      <c r="B143" s="12" t="n"/>
      <c r="C143" s="13" t="n"/>
      <c r="D143" s="13" t="n"/>
      <c r="E143" s="57" t="n"/>
      <c r="F143" s="58" t="n"/>
      <c r="G143" s="57" t="n"/>
      <c r="H143" s="58" t="n"/>
      <c r="I143" s="59">
        <f>IF(OR(B143="",F143=""),"",F143-H143)</f>
        <v/>
      </c>
      <c r="J143" s="72">
        <f>IF(OR(B143="",D143=""),"",SUMIFS($D$9:$D$33,$B$9:$B$33,B143)-SUMIFS($H$37:$H$186,$B$37:$B$186,B143,$D$37:$D$186,"&lt;="&amp;D143))</f>
        <v/>
      </c>
    </row>
    <row r="144">
      <c r="B144" s="12" t="n"/>
      <c r="C144" s="13" t="n"/>
      <c r="D144" s="13" t="n"/>
      <c r="E144" s="57" t="n"/>
      <c r="F144" s="58" t="n"/>
      <c r="G144" s="57" t="n"/>
      <c r="H144" s="58" t="n"/>
      <c r="I144" s="59">
        <f>IF(OR(B144="",F144=""),"",F144-H144)</f>
        <v/>
      </c>
      <c r="J144" s="72">
        <f>IF(OR(B144="",D144=""),"",SUMIFS($D$9:$D$33,$B$9:$B$33,B144)-SUMIFS($H$37:$H$186,$B$37:$B$186,B144,$D$37:$D$186,"&lt;="&amp;D144))</f>
        <v/>
      </c>
    </row>
    <row r="145">
      <c r="B145" s="12" t="n"/>
      <c r="C145" s="13" t="n"/>
      <c r="D145" s="13" t="n"/>
      <c r="E145" s="57" t="n"/>
      <c r="F145" s="58" t="n"/>
      <c r="G145" s="57" t="n"/>
      <c r="H145" s="58" t="n"/>
      <c r="I145" s="59">
        <f>IF(OR(B145="",F145=""),"",F145-H145)</f>
        <v/>
      </c>
      <c r="J145" s="72">
        <f>IF(OR(B145="",D145=""),"",SUMIFS($D$9:$D$33,$B$9:$B$33,B145)-SUMIFS($H$37:$H$186,$B$37:$B$186,B145,$D$37:$D$186,"&lt;="&amp;D145))</f>
        <v/>
      </c>
    </row>
    <row r="146">
      <c r="B146" s="12" t="n"/>
      <c r="C146" s="13" t="n"/>
      <c r="D146" s="13" t="n"/>
      <c r="E146" s="57" t="n"/>
      <c r="F146" s="58" t="n"/>
      <c r="G146" s="57" t="n"/>
      <c r="H146" s="58" t="n"/>
      <c r="I146" s="59">
        <f>IF(OR(B146="",F146=""),"",F146-H146)</f>
        <v/>
      </c>
      <c r="J146" s="72">
        <f>IF(OR(B146="",D146=""),"",SUMIFS($D$9:$D$33,$B$9:$B$33,B146)-SUMIFS($H$37:$H$186,$B$37:$B$186,B146,$D$37:$D$186,"&lt;="&amp;D146))</f>
        <v/>
      </c>
    </row>
    <row r="147">
      <c r="B147" s="12" t="n"/>
      <c r="C147" s="13" t="n"/>
      <c r="D147" s="13" t="n"/>
      <c r="E147" s="57" t="n"/>
      <c r="F147" s="58" t="n"/>
      <c r="G147" s="57" t="n"/>
      <c r="H147" s="58" t="n"/>
      <c r="I147" s="59">
        <f>IF(OR(B147="",F147=""),"",F147-H147)</f>
        <v/>
      </c>
      <c r="J147" s="72">
        <f>IF(OR(B147="",D147=""),"",SUMIFS($D$9:$D$33,$B$9:$B$33,B147)-SUMIFS($H$37:$H$186,$B$37:$B$186,B147,$D$37:$D$186,"&lt;="&amp;D147))</f>
        <v/>
      </c>
    </row>
    <row r="148">
      <c r="B148" s="12" t="n"/>
      <c r="C148" s="13" t="n"/>
      <c r="D148" s="13" t="n"/>
      <c r="E148" s="57" t="n"/>
      <c r="F148" s="58" t="n"/>
      <c r="G148" s="57" t="n"/>
      <c r="H148" s="58" t="n"/>
      <c r="I148" s="59">
        <f>IF(OR(B148="",F148=""),"",F148-H148)</f>
        <v/>
      </c>
      <c r="J148" s="72">
        <f>IF(OR(B148="",D148=""),"",SUMIFS($D$9:$D$33,$B$9:$B$33,B148)-SUMIFS($H$37:$H$186,$B$37:$B$186,B148,$D$37:$D$186,"&lt;="&amp;D148))</f>
        <v/>
      </c>
    </row>
    <row r="149">
      <c r="B149" s="12" t="n"/>
      <c r="C149" s="13" t="n"/>
      <c r="D149" s="13" t="n"/>
      <c r="E149" s="57" t="n"/>
      <c r="F149" s="58" t="n"/>
      <c r="G149" s="57" t="n"/>
      <c r="H149" s="58" t="n"/>
      <c r="I149" s="59">
        <f>IF(OR(B149="",F149=""),"",F149-H149)</f>
        <v/>
      </c>
      <c r="J149" s="72">
        <f>IF(OR(B149="",D149=""),"",SUMIFS($D$9:$D$33,$B$9:$B$33,B149)-SUMIFS($H$37:$H$186,$B$37:$B$186,B149,$D$37:$D$186,"&lt;="&amp;D149))</f>
        <v/>
      </c>
    </row>
    <row r="150">
      <c r="B150" s="12" t="n"/>
      <c r="C150" s="13" t="n"/>
      <c r="D150" s="13" t="n"/>
      <c r="E150" s="57" t="n"/>
      <c r="F150" s="58" t="n"/>
      <c r="G150" s="57" t="n"/>
      <c r="H150" s="58" t="n"/>
      <c r="I150" s="59">
        <f>IF(OR(B150="",F150=""),"",F150-H150)</f>
        <v/>
      </c>
      <c r="J150" s="72">
        <f>IF(OR(B150="",D150=""),"",SUMIFS($D$9:$D$33,$B$9:$B$33,B150)-SUMIFS($H$37:$H$186,$B$37:$B$186,B150,$D$37:$D$186,"&lt;="&amp;D150))</f>
        <v/>
      </c>
    </row>
    <row r="151">
      <c r="B151" s="12" t="n"/>
      <c r="C151" s="13" t="n"/>
      <c r="D151" s="13" t="n"/>
      <c r="E151" s="57" t="n"/>
      <c r="F151" s="58" t="n"/>
      <c r="G151" s="57" t="n"/>
      <c r="H151" s="58" t="n"/>
      <c r="I151" s="59">
        <f>IF(OR(B151="",F151=""),"",F151-H151)</f>
        <v/>
      </c>
      <c r="J151" s="72">
        <f>IF(OR(B151="",D151=""),"",SUMIFS($D$9:$D$33,$B$9:$B$33,B151)-SUMIFS($H$37:$H$186,$B$37:$B$186,B151,$D$37:$D$186,"&lt;="&amp;D151))</f>
        <v/>
      </c>
    </row>
    <row r="152">
      <c r="B152" s="12" t="n"/>
      <c r="C152" s="13" t="n"/>
      <c r="D152" s="13" t="n"/>
      <c r="E152" s="57" t="n"/>
      <c r="F152" s="58" t="n"/>
      <c r="G152" s="57" t="n"/>
      <c r="H152" s="58" t="n"/>
      <c r="I152" s="59">
        <f>IF(OR(B152="",F152=""),"",F152-H152)</f>
        <v/>
      </c>
      <c r="J152" s="72">
        <f>IF(OR(B152="",D152=""),"",SUMIFS($D$9:$D$33,$B$9:$B$33,B152)-SUMIFS($H$37:$H$186,$B$37:$B$186,B152,$D$37:$D$186,"&lt;="&amp;D152))</f>
        <v/>
      </c>
    </row>
    <row r="153">
      <c r="B153" s="12" t="n"/>
      <c r="C153" s="13" t="n"/>
      <c r="D153" s="13" t="n"/>
      <c r="E153" s="57" t="n"/>
      <c r="F153" s="58" t="n"/>
      <c r="G153" s="57" t="n"/>
      <c r="H153" s="58" t="n"/>
      <c r="I153" s="59">
        <f>IF(OR(B153="",F153=""),"",F153-H153)</f>
        <v/>
      </c>
      <c r="J153" s="72">
        <f>IF(OR(B153="",D153=""),"",SUMIFS($D$9:$D$33,$B$9:$B$33,B153)-SUMIFS($H$37:$H$186,$B$37:$B$186,B153,$D$37:$D$186,"&lt;="&amp;D153))</f>
        <v/>
      </c>
    </row>
    <row r="154">
      <c r="B154" s="12" t="n"/>
      <c r="C154" s="13" t="n"/>
      <c r="D154" s="13" t="n"/>
      <c r="E154" s="57" t="n"/>
      <c r="F154" s="58" t="n"/>
      <c r="G154" s="57" t="n"/>
      <c r="H154" s="58" t="n"/>
      <c r="I154" s="59">
        <f>IF(OR(B154="",F154=""),"",F154-H154)</f>
        <v/>
      </c>
      <c r="J154" s="72">
        <f>IF(OR(B154="",D154=""),"",SUMIFS($D$9:$D$33,$B$9:$B$33,B154)-SUMIFS($H$37:$H$186,$B$37:$B$186,B154,$D$37:$D$186,"&lt;="&amp;D154))</f>
        <v/>
      </c>
    </row>
    <row r="155">
      <c r="B155" s="12" t="n"/>
      <c r="C155" s="13" t="n"/>
      <c r="D155" s="13" t="n"/>
      <c r="E155" s="57" t="n"/>
      <c r="F155" s="58" t="n"/>
      <c r="G155" s="57" t="n"/>
      <c r="H155" s="58" t="n"/>
      <c r="I155" s="59">
        <f>IF(OR(B155="",F155=""),"",F155-H155)</f>
        <v/>
      </c>
      <c r="J155" s="72">
        <f>IF(OR(B155="",D155=""),"",SUMIFS($D$9:$D$33,$B$9:$B$33,B155)-SUMIFS($H$37:$H$186,$B$37:$B$186,B155,$D$37:$D$186,"&lt;="&amp;D155))</f>
        <v/>
      </c>
    </row>
    <row r="156">
      <c r="B156" s="12" t="n"/>
      <c r="C156" s="13" t="n"/>
      <c r="D156" s="13" t="n"/>
      <c r="E156" s="57" t="n"/>
      <c r="F156" s="58" t="n"/>
      <c r="G156" s="57" t="n"/>
      <c r="H156" s="58" t="n"/>
      <c r="I156" s="59">
        <f>IF(OR(B156="",F156=""),"",F156-H156)</f>
        <v/>
      </c>
      <c r="J156" s="72">
        <f>IF(OR(B156="",D156=""),"",SUMIFS($D$9:$D$33,$B$9:$B$33,B156)-SUMIFS($H$37:$H$186,$B$37:$B$186,B156,$D$37:$D$186,"&lt;="&amp;D156))</f>
        <v/>
      </c>
    </row>
    <row r="157">
      <c r="B157" s="12" t="n"/>
      <c r="C157" s="13" t="n"/>
      <c r="D157" s="13" t="n"/>
      <c r="E157" s="57" t="n"/>
      <c r="F157" s="58" t="n"/>
      <c r="G157" s="57" t="n"/>
      <c r="H157" s="58" t="n"/>
      <c r="I157" s="59">
        <f>IF(OR(B157="",F157=""),"",F157-H157)</f>
        <v/>
      </c>
      <c r="J157" s="72">
        <f>IF(OR(B157="",D157=""),"",SUMIFS($D$9:$D$33,$B$9:$B$33,B157)-SUMIFS($H$37:$H$186,$B$37:$B$186,B157,$D$37:$D$186,"&lt;="&amp;D157))</f>
        <v/>
      </c>
    </row>
    <row r="158">
      <c r="B158" s="12" t="n"/>
      <c r="C158" s="13" t="n"/>
      <c r="D158" s="13" t="n"/>
      <c r="E158" s="57" t="n"/>
      <c r="F158" s="58" t="n"/>
      <c r="G158" s="57" t="n"/>
      <c r="H158" s="58" t="n"/>
      <c r="I158" s="59">
        <f>IF(OR(B158="",F158=""),"",F158-H158)</f>
        <v/>
      </c>
      <c r="J158" s="72">
        <f>IF(OR(B158="",D158=""),"",SUMIFS($D$9:$D$33,$B$9:$B$33,B158)-SUMIFS($H$37:$H$186,$B$37:$B$186,B158,$D$37:$D$186,"&lt;="&amp;D158))</f>
        <v/>
      </c>
    </row>
    <row r="159">
      <c r="B159" s="12" t="n"/>
      <c r="C159" s="13" t="n"/>
      <c r="D159" s="13" t="n"/>
      <c r="E159" s="57" t="n"/>
      <c r="F159" s="58" t="n"/>
      <c r="G159" s="57" t="n"/>
      <c r="H159" s="58" t="n"/>
      <c r="I159" s="59">
        <f>IF(OR(B159="",F159=""),"",F159-H159)</f>
        <v/>
      </c>
      <c r="J159" s="72">
        <f>IF(OR(B159="",D159=""),"",SUMIFS($D$9:$D$33,$B$9:$B$33,B159)-SUMIFS($H$37:$H$186,$B$37:$B$186,B159,$D$37:$D$186,"&lt;="&amp;D159))</f>
        <v/>
      </c>
    </row>
    <row r="160">
      <c r="B160" s="12" t="n"/>
      <c r="C160" s="13" t="n"/>
      <c r="D160" s="13" t="n"/>
      <c r="E160" s="57" t="n"/>
      <c r="F160" s="58" t="n"/>
      <c r="G160" s="57" t="n"/>
      <c r="H160" s="58" t="n"/>
      <c r="I160" s="59">
        <f>IF(OR(B160="",F160=""),"",F160-H160)</f>
        <v/>
      </c>
      <c r="J160" s="72">
        <f>IF(OR(B160="",D160=""),"",SUMIFS($D$9:$D$33,$B$9:$B$33,B160)-SUMIFS($H$37:$H$186,$B$37:$B$186,B160,$D$37:$D$186,"&lt;="&amp;D160))</f>
        <v/>
      </c>
    </row>
    <row r="161">
      <c r="B161" s="12" t="n"/>
      <c r="C161" s="13" t="n"/>
      <c r="D161" s="13" t="n"/>
      <c r="E161" s="57" t="n"/>
      <c r="F161" s="58" t="n"/>
      <c r="G161" s="57" t="n"/>
      <c r="H161" s="58" t="n"/>
      <c r="I161" s="59">
        <f>IF(OR(B161="",F161=""),"",F161-H161)</f>
        <v/>
      </c>
      <c r="J161" s="72">
        <f>IF(OR(B161="",D161=""),"",SUMIFS($D$9:$D$33,$B$9:$B$33,B161)-SUMIFS($H$37:$H$186,$B$37:$B$186,B161,$D$37:$D$186,"&lt;="&amp;D161))</f>
        <v/>
      </c>
    </row>
    <row r="162">
      <c r="B162" s="12" t="n"/>
      <c r="C162" s="13" t="n"/>
      <c r="D162" s="13" t="n"/>
      <c r="E162" s="57" t="n"/>
      <c r="F162" s="58" t="n"/>
      <c r="G162" s="57" t="n"/>
      <c r="H162" s="58" t="n"/>
      <c r="I162" s="59">
        <f>IF(OR(B162="",F162=""),"",F162-H162)</f>
        <v/>
      </c>
      <c r="J162" s="72">
        <f>IF(OR(B162="",D162=""),"",SUMIFS($D$9:$D$33,$B$9:$B$33,B162)-SUMIFS($H$37:$H$186,$B$37:$B$186,B162,$D$37:$D$186,"&lt;="&amp;D162))</f>
        <v/>
      </c>
    </row>
    <row r="163">
      <c r="B163" s="12" t="n"/>
      <c r="C163" s="13" t="n"/>
      <c r="D163" s="13" t="n"/>
      <c r="E163" s="57" t="n"/>
      <c r="F163" s="58" t="n"/>
      <c r="G163" s="57" t="n"/>
      <c r="H163" s="58" t="n"/>
      <c r="I163" s="59">
        <f>IF(OR(B163="",F163=""),"",F163-H163)</f>
        <v/>
      </c>
      <c r="J163" s="72">
        <f>IF(OR(B163="",D163=""),"",SUMIFS($D$9:$D$33,$B$9:$B$33,B163)-SUMIFS($H$37:$H$186,$B$37:$B$186,B163,$D$37:$D$186,"&lt;="&amp;D163))</f>
        <v/>
      </c>
    </row>
    <row r="164">
      <c r="B164" s="12" t="n"/>
      <c r="C164" s="13" t="n"/>
      <c r="D164" s="13" t="n"/>
      <c r="E164" s="57" t="n"/>
      <c r="F164" s="58" t="n"/>
      <c r="G164" s="57" t="n"/>
      <c r="H164" s="58" t="n"/>
      <c r="I164" s="59">
        <f>IF(OR(B164="",F164=""),"",F164-H164)</f>
        <v/>
      </c>
      <c r="J164" s="72">
        <f>IF(OR(B164="",D164=""),"",SUMIFS($D$9:$D$33,$B$9:$B$33,B164)-SUMIFS($H$37:$H$186,$B$37:$B$186,B164,$D$37:$D$186,"&lt;="&amp;D164))</f>
        <v/>
      </c>
    </row>
    <row r="165">
      <c r="B165" s="12" t="n"/>
      <c r="C165" s="13" t="n"/>
      <c r="D165" s="13" t="n"/>
      <c r="E165" s="57" t="n"/>
      <c r="F165" s="58" t="n"/>
      <c r="G165" s="57" t="n"/>
      <c r="H165" s="58" t="n"/>
      <c r="I165" s="59">
        <f>IF(OR(B165="",F165=""),"",F165-H165)</f>
        <v/>
      </c>
      <c r="J165" s="72">
        <f>IF(OR(B165="",D165=""),"",SUMIFS($D$9:$D$33,$B$9:$B$33,B165)-SUMIFS($H$37:$H$186,$B$37:$B$186,B165,$D$37:$D$186,"&lt;="&amp;D165))</f>
        <v/>
      </c>
    </row>
    <row r="166">
      <c r="B166" s="12" t="n"/>
      <c r="C166" s="13" t="n"/>
      <c r="D166" s="13" t="n"/>
      <c r="E166" s="57" t="n"/>
      <c r="F166" s="58" t="n"/>
      <c r="G166" s="57" t="n"/>
      <c r="H166" s="58" t="n"/>
      <c r="I166" s="59">
        <f>IF(OR(B166="",F166=""),"",F166-H166)</f>
        <v/>
      </c>
      <c r="J166" s="72">
        <f>IF(OR(B166="",D166=""),"",SUMIFS($D$9:$D$33,$B$9:$B$33,B166)-SUMIFS($H$37:$H$186,$B$37:$B$186,B166,$D$37:$D$186,"&lt;="&amp;D166))</f>
        <v/>
      </c>
    </row>
    <row r="167">
      <c r="B167" s="12" t="n"/>
      <c r="C167" s="13" t="n"/>
      <c r="D167" s="13" t="n"/>
      <c r="E167" s="57" t="n"/>
      <c r="F167" s="58" t="n"/>
      <c r="G167" s="57" t="n"/>
      <c r="H167" s="58" t="n"/>
      <c r="I167" s="59">
        <f>IF(OR(B167="",F167=""),"",F167-H167)</f>
        <v/>
      </c>
      <c r="J167" s="72">
        <f>IF(OR(B167="",D167=""),"",SUMIFS($D$9:$D$33,$B$9:$B$33,B167)-SUMIFS($H$37:$H$186,$B$37:$B$186,B167,$D$37:$D$186,"&lt;="&amp;D167))</f>
        <v/>
      </c>
    </row>
    <row r="168">
      <c r="B168" s="12" t="n"/>
      <c r="C168" s="13" t="n"/>
      <c r="D168" s="13" t="n"/>
      <c r="E168" s="57" t="n"/>
      <c r="F168" s="58" t="n"/>
      <c r="G168" s="57" t="n"/>
      <c r="H168" s="58" t="n"/>
      <c r="I168" s="59">
        <f>IF(OR(B168="",F168=""),"",F168-H168)</f>
        <v/>
      </c>
      <c r="J168" s="72">
        <f>IF(OR(B168="",D168=""),"",SUMIFS($D$9:$D$33,$B$9:$B$33,B168)-SUMIFS($H$37:$H$186,$B$37:$B$186,B168,$D$37:$D$186,"&lt;="&amp;D168))</f>
        <v/>
      </c>
    </row>
    <row r="169">
      <c r="B169" s="12" t="n"/>
      <c r="C169" s="13" t="n"/>
      <c r="D169" s="13" t="n"/>
      <c r="E169" s="57" t="n"/>
      <c r="F169" s="58" t="n"/>
      <c r="G169" s="57" t="n"/>
      <c r="H169" s="58" t="n"/>
      <c r="I169" s="59">
        <f>IF(OR(B169="",F169=""),"",F169-H169)</f>
        <v/>
      </c>
      <c r="J169" s="72">
        <f>IF(OR(B169="",D169=""),"",SUMIFS($D$9:$D$33,$B$9:$B$33,B169)-SUMIFS($H$37:$H$186,$B$37:$B$186,B169,$D$37:$D$186,"&lt;="&amp;D169))</f>
        <v/>
      </c>
    </row>
    <row r="170">
      <c r="B170" s="12" t="n"/>
      <c r="C170" s="13" t="n"/>
      <c r="D170" s="13" t="n"/>
      <c r="E170" s="57" t="n"/>
      <c r="F170" s="58" t="n"/>
      <c r="G170" s="57" t="n"/>
      <c r="H170" s="58" t="n"/>
      <c r="I170" s="59">
        <f>IF(OR(B170="",F170=""),"",F170-H170)</f>
        <v/>
      </c>
      <c r="J170" s="72">
        <f>IF(OR(B170="",D170=""),"",SUMIFS($D$9:$D$33,$B$9:$B$33,B170)-SUMIFS($H$37:$H$186,$B$37:$B$186,B170,$D$37:$D$186,"&lt;="&amp;D170))</f>
        <v/>
      </c>
    </row>
    <row r="171">
      <c r="B171" s="12" t="n"/>
      <c r="C171" s="13" t="n"/>
      <c r="D171" s="13" t="n"/>
      <c r="E171" s="57" t="n"/>
      <c r="F171" s="58" t="n"/>
      <c r="G171" s="57" t="n"/>
      <c r="H171" s="58" t="n"/>
      <c r="I171" s="59">
        <f>IF(OR(B171="",F171=""),"",F171-H171)</f>
        <v/>
      </c>
      <c r="J171" s="72">
        <f>IF(OR(B171="",D171=""),"",SUMIFS($D$9:$D$33,$B$9:$B$33,B171)-SUMIFS($H$37:$H$186,$B$37:$B$186,B171,$D$37:$D$186,"&lt;="&amp;D171))</f>
        <v/>
      </c>
    </row>
    <row r="172">
      <c r="B172" s="12" t="n"/>
      <c r="C172" s="13" t="n"/>
      <c r="D172" s="13" t="n"/>
      <c r="E172" s="57" t="n"/>
      <c r="F172" s="58" t="n"/>
      <c r="G172" s="57" t="n"/>
      <c r="H172" s="58" t="n"/>
      <c r="I172" s="59">
        <f>IF(OR(B172="",F172=""),"",F172-H172)</f>
        <v/>
      </c>
      <c r="J172" s="72">
        <f>IF(OR(B172="",D172=""),"",SUMIFS($D$9:$D$33,$B$9:$B$33,B172)-SUMIFS($H$37:$H$186,$B$37:$B$186,B172,$D$37:$D$186,"&lt;="&amp;D172))</f>
        <v/>
      </c>
    </row>
    <row r="173">
      <c r="B173" s="12" t="n"/>
      <c r="C173" s="13" t="n"/>
      <c r="D173" s="13" t="n"/>
      <c r="E173" s="57" t="n"/>
      <c r="F173" s="58" t="n"/>
      <c r="G173" s="57" t="n"/>
      <c r="H173" s="58" t="n"/>
      <c r="I173" s="59">
        <f>IF(OR(B173="",F173=""),"",F173-H173)</f>
        <v/>
      </c>
      <c r="J173" s="72">
        <f>IF(OR(B173="",D173=""),"",SUMIFS($D$9:$D$33,$B$9:$B$33,B173)-SUMIFS($H$37:$H$186,$B$37:$B$186,B173,$D$37:$D$186,"&lt;="&amp;D173))</f>
        <v/>
      </c>
    </row>
    <row r="174">
      <c r="B174" s="12" t="n"/>
      <c r="C174" s="13" t="n"/>
      <c r="D174" s="13" t="n"/>
      <c r="E174" s="57" t="n"/>
      <c r="F174" s="58" t="n"/>
      <c r="G174" s="57" t="n"/>
      <c r="H174" s="58" t="n"/>
      <c r="I174" s="59">
        <f>IF(OR(B174="",F174=""),"",F174-H174)</f>
        <v/>
      </c>
      <c r="J174" s="72">
        <f>IF(OR(B174="",D174=""),"",SUMIFS($D$9:$D$33,$B$9:$B$33,B174)-SUMIFS($H$37:$H$186,$B$37:$B$186,B174,$D$37:$D$186,"&lt;="&amp;D174))</f>
        <v/>
      </c>
    </row>
    <row r="175">
      <c r="B175" s="12" t="n"/>
      <c r="C175" s="13" t="n"/>
      <c r="D175" s="13" t="n"/>
      <c r="E175" s="57" t="n"/>
      <c r="F175" s="58" t="n"/>
      <c r="G175" s="57" t="n"/>
      <c r="H175" s="58" t="n"/>
      <c r="I175" s="59">
        <f>IF(OR(B175="",F175=""),"",F175-H175)</f>
        <v/>
      </c>
      <c r="J175" s="72">
        <f>IF(OR(B175="",D175=""),"",SUMIFS($D$9:$D$33,$B$9:$B$33,B175)-SUMIFS($H$37:$H$186,$B$37:$B$186,B175,$D$37:$D$186,"&lt;="&amp;D175))</f>
        <v/>
      </c>
    </row>
    <row r="176">
      <c r="B176" s="12" t="n"/>
      <c r="C176" s="13" t="n"/>
      <c r="D176" s="13" t="n"/>
      <c r="E176" s="57" t="n"/>
      <c r="F176" s="58" t="n"/>
      <c r="G176" s="57" t="n"/>
      <c r="H176" s="58" t="n"/>
      <c r="I176" s="59">
        <f>IF(OR(B176="",F176=""),"",F176-H176)</f>
        <v/>
      </c>
      <c r="J176" s="72">
        <f>IF(OR(B176="",D176=""),"",SUMIFS($D$9:$D$33,$B$9:$B$33,B176)-SUMIFS($H$37:$H$186,$B$37:$B$186,B176,$D$37:$D$186,"&lt;="&amp;D176))</f>
        <v/>
      </c>
    </row>
    <row r="177">
      <c r="B177" s="12" t="n"/>
      <c r="C177" s="13" t="n"/>
      <c r="D177" s="13" t="n"/>
      <c r="E177" s="57" t="n"/>
      <c r="F177" s="58" t="n"/>
      <c r="G177" s="57" t="n"/>
      <c r="H177" s="58" t="n"/>
      <c r="I177" s="59">
        <f>IF(OR(B177="",F177=""),"",F177-H177)</f>
        <v/>
      </c>
      <c r="J177" s="72">
        <f>IF(OR(B177="",D177=""),"",SUMIFS($D$9:$D$33,$B$9:$B$33,B177)-SUMIFS($H$37:$H$186,$B$37:$B$186,B177,$D$37:$D$186,"&lt;="&amp;D177))</f>
        <v/>
      </c>
    </row>
    <row r="178">
      <c r="B178" s="12" t="n"/>
      <c r="C178" s="13" t="n"/>
      <c r="D178" s="13" t="n"/>
      <c r="E178" s="57" t="n"/>
      <c r="F178" s="58" t="n"/>
      <c r="G178" s="57" t="n"/>
      <c r="H178" s="58" t="n"/>
      <c r="I178" s="59">
        <f>IF(OR(B178="",F178=""),"",F178-H178)</f>
        <v/>
      </c>
      <c r="J178" s="72">
        <f>IF(OR(B178="",D178=""),"",SUMIFS($D$9:$D$33,$B$9:$B$33,B178)-SUMIFS($H$37:$H$186,$B$37:$B$186,B178,$D$37:$D$186,"&lt;="&amp;D178))</f>
        <v/>
      </c>
    </row>
    <row r="179">
      <c r="B179" s="12" t="n"/>
      <c r="C179" s="13" t="n"/>
      <c r="D179" s="13" t="n"/>
      <c r="E179" s="57" t="n"/>
      <c r="F179" s="58" t="n"/>
      <c r="G179" s="57" t="n"/>
      <c r="H179" s="58" t="n"/>
      <c r="I179" s="59">
        <f>IF(OR(B179="",F179=""),"",F179-H179)</f>
        <v/>
      </c>
      <c r="J179" s="72">
        <f>IF(OR(B179="",D179=""),"",SUMIFS($D$9:$D$33,$B$9:$B$33,B179)-SUMIFS($H$37:$H$186,$B$37:$B$186,B179,$D$37:$D$186,"&lt;="&amp;D179))</f>
        <v/>
      </c>
    </row>
    <row r="180">
      <c r="B180" s="12" t="n"/>
      <c r="C180" s="13" t="n"/>
      <c r="D180" s="13" t="n"/>
      <c r="E180" s="57" t="n"/>
      <c r="F180" s="58" t="n"/>
      <c r="G180" s="57" t="n"/>
      <c r="H180" s="58" t="n"/>
      <c r="I180" s="59">
        <f>IF(OR(B180="",F180=""),"",F180-H180)</f>
        <v/>
      </c>
      <c r="J180" s="72">
        <f>IF(OR(B180="",D180=""),"",SUMIFS($D$9:$D$33,$B$9:$B$33,B180)-SUMIFS($H$37:$H$186,$B$37:$B$186,B180,$D$37:$D$186,"&lt;="&amp;D180))</f>
        <v/>
      </c>
    </row>
    <row r="181">
      <c r="B181" s="12" t="n"/>
      <c r="C181" s="13" t="n"/>
      <c r="D181" s="13" t="n"/>
      <c r="E181" s="57" t="n"/>
      <c r="F181" s="58" t="n"/>
      <c r="G181" s="57" t="n"/>
      <c r="H181" s="58" t="n"/>
      <c r="I181" s="59">
        <f>IF(OR(B181="",F181=""),"",F181-H181)</f>
        <v/>
      </c>
      <c r="J181" s="72">
        <f>IF(OR(B181="",D181=""),"",SUMIFS($D$9:$D$33,$B$9:$B$33,B181)-SUMIFS($H$37:$H$186,$B$37:$B$186,B181,$D$37:$D$186,"&lt;="&amp;D181))</f>
        <v/>
      </c>
    </row>
    <row r="182">
      <c r="B182" s="12" t="n"/>
      <c r="C182" s="13" t="n"/>
      <c r="D182" s="13" t="n"/>
      <c r="E182" s="57" t="n"/>
      <c r="F182" s="58" t="n"/>
      <c r="G182" s="57" t="n"/>
      <c r="H182" s="58" t="n"/>
      <c r="I182" s="59">
        <f>IF(OR(B182="",F182=""),"",F182-H182)</f>
        <v/>
      </c>
      <c r="J182" s="72">
        <f>IF(OR(B182="",D182=""),"",SUMIFS($D$9:$D$33,$B$9:$B$33,B182)-SUMIFS($H$37:$H$186,$B$37:$B$186,B182,$D$37:$D$186,"&lt;="&amp;D182))</f>
        <v/>
      </c>
    </row>
    <row r="183">
      <c r="B183" s="12" t="n"/>
      <c r="C183" s="13" t="n"/>
      <c r="D183" s="13" t="n"/>
      <c r="E183" s="57" t="n"/>
      <c r="F183" s="58" t="n"/>
      <c r="G183" s="57" t="n"/>
      <c r="H183" s="58" t="n"/>
      <c r="I183" s="59">
        <f>IF(OR(B183="",F183=""),"",F183-H183)</f>
        <v/>
      </c>
      <c r="J183" s="72">
        <f>IF(OR(B183="",D183=""),"",SUMIFS($D$9:$D$33,$B$9:$B$33,B183)-SUMIFS($H$37:$H$186,$B$37:$B$186,B183,$D$37:$D$186,"&lt;="&amp;D183))</f>
        <v/>
      </c>
    </row>
    <row r="184">
      <c r="B184" s="12" t="n"/>
      <c r="C184" s="13" t="n"/>
      <c r="D184" s="13" t="n"/>
      <c r="E184" s="57" t="n"/>
      <c r="F184" s="58" t="n"/>
      <c r="G184" s="57" t="n"/>
      <c r="H184" s="58" t="n"/>
      <c r="I184" s="59">
        <f>IF(OR(B184="",F184=""),"",F184-H184)</f>
        <v/>
      </c>
      <c r="J184" s="72">
        <f>IF(OR(B184="",D184=""),"",SUMIFS($D$9:$D$33,$B$9:$B$33,B184)-SUMIFS($H$37:$H$186,$B$37:$B$186,B184,$D$37:$D$186,"&lt;="&amp;D184))</f>
        <v/>
      </c>
    </row>
    <row r="185">
      <c r="B185" s="12" t="n"/>
      <c r="C185" s="13" t="n"/>
      <c r="D185" s="13" t="n"/>
      <c r="E185" s="57" t="n"/>
      <c r="F185" s="58" t="n"/>
      <c r="G185" s="57" t="n"/>
      <c r="H185" s="58" t="n"/>
      <c r="I185" s="59">
        <f>IF(OR(B185="",F185=""),"",F185-H185)</f>
        <v/>
      </c>
      <c r="J185" s="72">
        <f>IF(OR(B185="",D185=""),"",SUMIFS($D$9:$D$33,$B$9:$B$33,B185)-SUMIFS($H$37:$H$186,$B$37:$B$186,B185,$D$37:$D$186,"&lt;="&amp;D185))</f>
        <v/>
      </c>
    </row>
    <row r="186">
      <c r="B186" s="39" t="n"/>
      <c r="C186" s="40" t="n"/>
      <c r="D186" s="40" t="n"/>
      <c r="E186" s="73" t="n"/>
      <c r="F186" s="68" t="n"/>
      <c r="G186" s="73" t="n"/>
      <c r="H186" s="68" t="n"/>
      <c r="I186" s="69">
        <f>IF(OR(B186="",F186=""),"",F186-H186)</f>
        <v/>
      </c>
      <c r="J186" s="74">
        <f>IF(OR(B186="",D186=""),"",SUMIFS($D$9:$D$33,$B$9:$B$33,B186)-SUMIFS($H$37:$H$186,$B$37:$B$186,B186,$D$37:$D$186,"&lt;="&amp;D186))</f>
        <v/>
      </c>
    </row>
    <row r="187"/>
    <row r="188">
      <c r="B188" s="2" t="inlineStr">
        <is>
          <t>Balance left counts what the lender has paid, not what you have asked for. Example rows are invented data.</t>
        </is>
      </c>
    </row>
  </sheetData>
  <mergeCells count="1">
    <mergeCell ref="B3:J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R248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3" customWidth="1" min="1" max="1"/>
    <col width="30" customWidth="1" min="2" max="2"/>
    <col width="16" customWidth="1" min="3" max="3"/>
    <col width="13" customWidth="1" min="4" max="4"/>
    <col width="1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4" customWidth="1" min="16" max="16"/>
    <col width="16" customWidth="1" min="17" max="17"/>
    <col width="16" customWidth="1" min="18" max="18"/>
  </cols>
  <sheetData>
    <row r="1" ht="34" customHeight="1"/>
    <row r="2" ht="16" customHeight="1">
      <c r="B2" s="53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54" t="inlineStr">
        <is>
          <t>Flipper Bookkeeping keeps the books for small spec home builders and sends you, every month, a profit and loss for each house, budget against actual during the build, your loan draws and what you have paid each subcontractor.</t>
        </is>
      </c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  <c r="O3" s="55" t="n"/>
      <c r="P3" s="55" t="n"/>
      <c r="Q3" s="55" t="n"/>
      <c r="R3" s="55" t="n"/>
    </row>
    <row r="4" ht="20" customHeight="1">
      <c r="B4" s="56" t="inlineStr">
        <is>
          <t>FREE TOOL  |  SPEC HOME BUILDER TRACKER: COST, DRAWS AND SUBCONTRACTORS</t>
        </is>
      </c>
    </row>
    <row r="5">
      <c r="B5" s="1" t="inlineStr">
        <is>
          <t>Subcontractors (example rows: Example Ridge Homes LLC, invented data)</t>
        </is>
      </c>
    </row>
    <row r="6">
      <c r="B6" s="7" t="inlineStr">
        <is>
          <t>Year:</t>
        </is>
      </c>
      <c r="C6" s="48" t="n">
        <v>2026</v>
      </c>
    </row>
    <row r="7">
      <c r="B7" s="2" t="inlineStr">
        <is>
          <t>Type your house names in the cream cells below, one per column, to see what you paid on each house.</t>
        </is>
      </c>
    </row>
    <row r="8">
      <c r="F8" s="13" t="inlineStr">
        <is>
          <t>House 3</t>
        </is>
      </c>
      <c r="G8" s="13" t="inlineStr">
        <is>
          <t>House 4</t>
        </is>
      </c>
      <c r="H8" s="13" t="inlineStr">
        <is>
          <t>House 5</t>
        </is>
      </c>
      <c r="I8" s="13" t="inlineStr">
        <is>
          <t>House 6</t>
        </is>
      </c>
      <c r="J8" s="13" t="n"/>
      <c r="K8" s="13" t="n"/>
      <c r="L8" s="13" t="n"/>
      <c r="M8" s="13" t="n"/>
      <c r="N8" s="13" t="n"/>
      <c r="O8" s="13" t="n"/>
    </row>
    <row r="9" ht="34" customHeight="1">
      <c r="B9" s="9" t="inlineStr">
        <is>
          <t>SUBCONTRACTOR</t>
        </is>
      </c>
      <c r="C9" s="10" t="inlineStr">
        <is>
          <t>TRADE</t>
        </is>
      </c>
      <c r="D9" s="10" t="inlineStr">
        <is>
          <t>W-9 ON FILE?</t>
        </is>
      </c>
      <c r="E9" s="10" t="inlineStr">
        <is>
          <t>W-9 RECEIVED</t>
        </is>
      </c>
      <c r="F9" s="10">
        <f>IF(F$8="","(house)",F$8)</f>
        <v/>
      </c>
      <c r="G9" s="10">
        <f>IF(G$8="","(house)",G$8)</f>
        <v/>
      </c>
      <c r="H9" s="10">
        <f>IF(H$8="","(house)",H$8)</f>
        <v/>
      </c>
      <c r="I9" s="10">
        <f>IF(I$8="","(house)",I$8)</f>
        <v/>
      </c>
      <c r="J9" s="10">
        <f>IF(J$8="","(house)",J$8)</f>
        <v/>
      </c>
      <c r="K9" s="10">
        <f>IF(K$8="","(house)",K$8)</f>
        <v/>
      </c>
      <c r="L9" s="10">
        <f>IF(L$8="","(house)",L$8)</f>
        <v/>
      </c>
      <c r="M9" s="10">
        <f>IF(M$8="","(house)",M$8)</f>
        <v/>
      </c>
      <c r="N9" s="10">
        <f>IF(N$8="","(house)",N$8)</f>
        <v/>
      </c>
      <c r="O9" s="10">
        <f>IF(O$8="","(house)",O$8)</f>
        <v/>
      </c>
      <c r="P9" s="10" t="inlineStr">
        <is>
          <t>ALL OTHER HOUSES</t>
        </is>
      </c>
      <c r="Q9" s="10" t="inlineStr">
        <is>
          <t>TOTAL PAID IN THE YEAR</t>
        </is>
      </c>
      <c r="R9" s="11" t="inlineStr">
        <is>
          <t>NEEDS ATTENTION</t>
        </is>
      </c>
    </row>
    <row r="10">
      <c r="B10" s="12" t="inlineStr">
        <is>
          <t>Example Framing Co</t>
        </is>
      </c>
      <c r="C10" s="13" t="inlineStr">
        <is>
          <t>Framing</t>
        </is>
      </c>
      <c r="D10" s="13" t="inlineStr">
        <is>
          <t>Yes</t>
        </is>
      </c>
      <c r="E10" s="57" t="n">
        <v>45671</v>
      </c>
      <c r="F10" s="59">
        <f>IF(OR($B10="",F$8=""),"",SUMIFS($E$47:$E$246,$B$47:$B$246,$B10,$C$47:$C$246,F$8,$H$47:$H$246,$C$6))</f>
        <v/>
      </c>
      <c r="G10" s="59">
        <f>IF(OR($B10="",G$8=""),"",SUMIFS($E$47:$E$246,$B$47:$B$246,$B10,$C$47:$C$246,G$8,$H$47:$H$246,$C$6))</f>
        <v/>
      </c>
      <c r="H10" s="59">
        <f>IF(OR($B10="",H$8=""),"",SUMIFS($E$47:$E$246,$B$47:$B$246,$B10,$C$47:$C$246,H$8,$H$47:$H$246,$C$6))</f>
        <v/>
      </c>
      <c r="I10" s="59">
        <f>IF(OR($B10="",I$8=""),"",SUMIFS($E$47:$E$246,$B$47:$B$246,$B10,$C$47:$C$246,I$8,$H$47:$H$246,$C$6))</f>
        <v/>
      </c>
      <c r="J10" s="59">
        <f>IF(OR($B10="",J$8=""),"",SUMIFS($E$47:$E$246,$B$47:$B$246,$B10,$C$47:$C$246,J$8,$H$47:$H$246,$C$6))</f>
        <v/>
      </c>
      <c r="K10" s="59">
        <f>IF(OR($B10="",K$8=""),"",SUMIFS($E$47:$E$246,$B$47:$B$246,$B10,$C$47:$C$246,K$8,$H$47:$H$246,$C$6))</f>
        <v/>
      </c>
      <c r="L10" s="59">
        <f>IF(OR($B10="",L$8=""),"",SUMIFS($E$47:$E$246,$B$47:$B$246,$B10,$C$47:$C$246,L$8,$H$47:$H$246,$C$6))</f>
        <v/>
      </c>
      <c r="M10" s="59">
        <f>IF(OR($B10="",M$8=""),"",SUMIFS($E$47:$E$246,$B$47:$B$246,$B10,$C$47:$C$246,M$8,$H$47:$H$246,$C$6))</f>
        <v/>
      </c>
      <c r="N10" s="59">
        <f>IF(OR($B10="",N$8=""),"",SUMIFS($E$47:$E$246,$B$47:$B$246,$B10,$C$47:$C$246,N$8,$H$47:$H$246,$C$6))</f>
        <v/>
      </c>
      <c r="O10" s="59">
        <f>IF(OR($B10="",O$8=""),"",SUMIFS($E$47:$E$246,$B$47:$B$246,$B10,$C$47:$C$246,O$8,$H$47:$H$246,$C$6))</f>
        <v/>
      </c>
      <c r="P10" s="59">
        <f>IF($B10="","",Q10-SUM(F10:O10))</f>
        <v/>
      </c>
      <c r="Q10" s="64">
        <f>IF($B10="","",SUMIFS($E$47:$E$246,$B$47:$B$246,$B10,$H$47:$H$246,$C$6))</f>
        <v/>
      </c>
      <c r="R10" s="49">
        <f>IF($B10="","",IF(AND($D10&lt;&gt;"Yes",Q10&gt;0),"W-9 needed",""))</f>
        <v/>
      </c>
    </row>
    <row r="11">
      <c r="B11" s="12" t="inlineStr">
        <is>
          <t>Sample Concrete &amp; Foundation</t>
        </is>
      </c>
      <c r="C11" s="13" t="inlineStr">
        <is>
          <t>Concrete</t>
        </is>
      </c>
      <c r="D11" s="13" t="inlineStr">
        <is>
          <t>Yes</t>
        </is>
      </c>
      <c r="E11" s="57" t="n">
        <v>45671</v>
      </c>
      <c r="F11" s="59">
        <f>IF(OR($B11="",F$8=""),"",SUMIFS($E$47:$E$246,$B$47:$B$246,$B11,$C$47:$C$246,F$8,$H$47:$H$246,$C$6))</f>
        <v/>
      </c>
      <c r="G11" s="59">
        <f>IF(OR($B11="",G$8=""),"",SUMIFS($E$47:$E$246,$B$47:$B$246,$B11,$C$47:$C$246,G$8,$H$47:$H$246,$C$6))</f>
        <v/>
      </c>
      <c r="H11" s="59">
        <f>IF(OR($B11="",H$8=""),"",SUMIFS($E$47:$E$246,$B$47:$B$246,$B11,$C$47:$C$246,H$8,$H$47:$H$246,$C$6))</f>
        <v/>
      </c>
      <c r="I11" s="59">
        <f>IF(OR($B11="",I$8=""),"",SUMIFS($E$47:$E$246,$B$47:$B$246,$B11,$C$47:$C$246,I$8,$H$47:$H$246,$C$6))</f>
        <v/>
      </c>
      <c r="J11" s="59">
        <f>IF(OR($B11="",J$8=""),"",SUMIFS($E$47:$E$246,$B$47:$B$246,$B11,$C$47:$C$246,J$8,$H$47:$H$246,$C$6))</f>
        <v/>
      </c>
      <c r="K11" s="59">
        <f>IF(OR($B11="",K$8=""),"",SUMIFS($E$47:$E$246,$B$47:$B$246,$B11,$C$47:$C$246,K$8,$H$47:$H$246,$C$6))</f>
        <v/>
      </c>
      <c r="L11" s="59">
        <f>IF(OR($B11="",L$8=""),"",SUMIFS($E$47:$E$246,$B$47:$B$246,$B11,$C$47:$C$246,L$8,$H$47:$H$246,$C$6))</f>
        <v/>
      </c>
      <c r="M11" s="59">
        <f>IF(OR($B11="",M$8=""),"",SUMIFS($E$47:$E$246,$B$47:$B$246,$B11,$C$47:$C$246,M$8,$H$47:$H$246,$C$6))</f>
        <v/>
      </c>
      <c r="N11" s="59">
        <f>IF(OR($B11="",N$8=""),"",SUMIFS($E$47:$E$246,$B$47:$B$246,$B11,$C$47:$C$246,N$8,$H$47:$H$246,$C$6))</f>
        <v/>
      </c>
      <c r="O11" s="59">
        <f>IF(OR($B11="",O$8=""),"",SUMIFS($E$47:$E$246,$B$47:$B$246,$B11,$C$47:$C$246,O$8,$H$47:$H$246,$C$6))</f>
        <v/>
      </c>
      <c r="P11" s="59">
        <f>IF($B11="","",Q11-SUM(F11:O11))</f>
        <v/>
      </c>
      <c r="Q11" s="64">
        <f>IF($B11="","",SUMIFS($E$47:$E$246,$B$47:$B$246,$B11,$H$47:$H$246,$C$6))</f>
        <v/>
      </c>
      <c r="R11" s="49">
        <f>IF($B11="","",IF(AND($D11&lt;&gt;"Yes",Q11&gt;0),"W-9 needed",""))</f>
        <v/>
      </c>
    </row>
    <row r="12">
      <c r="B12" s="12" t="inlineStr">
        <is>
          <t>Mock Roofing LLC</t>
        </is>
      </c>
      <c r="C12" s="13" t="inlineStr">
        <is>
          <t>Roofing</t>
        </is>
      </c>
      <c r="D12" s="13" t="inlineStr">
        <is>
          <t>Yes</t>
        </is>
      </c>
      <c r="E12" s="57" t="n">
        <v>45691</v>
      </c>
      <c r="F12" s="59">
        <f>IF(OR($B12="",F$8=""),"",SUMIFS($E$47:$E$246,$B$47:$B$246,$B12,$C$47:$C$246,F$8,$H$47:$H$246,$C$6))</f>
        <v/>
      </c>
      <c r="G12" s="59">
        <f>IF(OR($B12="",G$8=""),"",SUMIFS($E$47:$E$246,$B$47:$B$246,$B12,$C$47:$C$246,G$8,$H$47:$H$246,$C$6))</f>
        <v/>
      </c>
      <c r="H12" s="59">
        <f>IF(OR($B12="",H$8=""),"",SUMIFS($E$47:$E$246,$B$47:$B$246,$B12,$C$47:$C$246,H$8,$H$47:$H$246,$C$6))</f>
        <v/>
      </c>
      <c r="I12" s="59">
        <f>IF(OR($B12="",I$8=""),"",SUMIFS($E$47:$E$246,$B$47:$B$246,$B12,$C$47:$C$246,I$8,$H$47:$H$246,$C$6))</f>
        <v/>
      </c>
      <c r="J12" s="59">
        <f>IF(OR($B12="",J$8=""),"",SUMIFS($E$47:$E$246,$B$47:$B$246,$B12,$C$47:$C$246,J$8,$H$47:$H$246,$C$6))</f>
        <v/>
      </c>
      <c r="K12" s="59">
        <f>IF(OR($B12="",K$8=""),"",SUMIFS($E$47:$E$246,$B$47:$B$246,$B12,$C$47:$C$246,K$8,$H$47:$H$246,$C$6))</f>
        <v/>
      </c>
      <c r="L12" s="59">
        <f>IF(OR($B12="",L$8=""),"",SUMIFS($E$47:$E$246,$B$47:$B$246,$B12,$C$47:$C$246,L$8,$H$47:$H$246,$C$6))</f>
        <v/>
      </c>
      <c r="M12" s="59">
        <f>IF(OR($B12="",M$8=""),"",SUMIFS($E$47:$E$246,$B$47:$B$246,$B12,$C$47:$C$246,M$8,$H$47:$H$246,$C$6))</f>
        <v/>
      </c>
      <c r="N12" s="59">
        <f>IF(OR($B12="",N$8=""),"",SUMIFS($E$47:$E$246,$B$47:$B$246,$B12,$C$47:$C$246,N$8,$H$47:$H$246,$C$6))</f>
        <v/>
      </c>
      <c r="O12" s="59">
        <f>IF(OR($B12="",O$8=""),"",SUMIFS($E$47:$E$246,$B$47:$B$246,$B12,$C$47:$C$246,O$8,$H$47:$H$246,$C$6))</f>
        <v/>
      </c>
      <c r="P12" s="59">
        <f>IF($B12="","",Q12-SUM(F12:O12))</f>
        <v/>
      </c>
      <c r="Q12" s="64">
        <f>IF($B12="","",SUMIFS($E$47:$E$246,$B$47:$B$246,$B12,$H$47:$H$246,$C$6))</f>
        <v/>
      </c>
      <c r="R12" s="49">
        <f>IF($B12="","",IF(AND($D12&lt;&gt;"Yes",Q12&gt;0),"W-9 needed",""))</f>
        <v/>
      </c>
    </row>
    <row r="13">
      <c r="B13" s="12" t="inlineStr">
        <is>
          <t>Demo Plumbing Services</t>
        </is>
      </c>
      <c r="C13" s="13" t="inlineStr">
        <is>
          <t>Plumbing</t>
        </is>
      </c>
      <c r="D13" s="13" t="inlineStr">
        <is>
          <t>Yes</t>
        </is>
      </c>
      <c r="E13" s="57" t="n">
        <v>45691</v>
      </c>
      <c r="F13" s="59">
        <f>IF(OR($B13="",F$8=""),"",SUMIFS($E$47:$E$246,$B$47:$B$246,$B13,$C$47:$C$246,F$8,$H$47:$H$246,$C$6))</f>
        <v/>
      </c>
      <c r="G13" s="59">
        <f>IF(OR($B13="",G$8=""),"",SUMIFS($E$47:$E$246,$B$47:$B$246,$B13,$C$47:$C$246,G$8,$H$47:$H$246,$C$6))</f>
        <v/>
      </c>
      <c r="H13" s="59">
        <f>IF(OR($B13="",H$8=""),"",SUMIFS($E$47:$E$246,$B$47:$B$246,$B13,$C$47:$C$246,H$8,$H$47:$H$246,$C$6))</f>
        <v/>
      </c>
      <c r="I13" s="59">
        <f>IF(OR($B13="",I$8=""),"",SUMIFS($E$47:$E$246,$B$47:$B$246,$B13,$C$47:$C$246,I$8,$H$47:$H$246,$C$6))</f>
        <v/>
      </c>
      <c r="J13" s="59">
        <f>IF(OR($B13="",J$8=""),"",SUMIFS($E$47:$E$246,$B$47:$B$246,$B13,$C$47:$C$246,J$8,$H$47:$H$246,$C$6))</f>
        <v/>
      </c>
      <c r="K13" s="59">
        <f>IF(OR($B13="",K$8=""),"",SUMIFS($E$47:$E$246,$B$47:$B$246,$B13,$C$47:$C$246,K$8,$H$47:$H$246,$C$6))</f>
        <v/>
      </c>
      <c r="L13" s="59">
        <f>IF(OR($B13="",L$8=""),"",SUMIFS($E$47:$E$246,$B$47:$B$246,$B13,$C$47:$C$246,L$8,$H$47:$H$246,$C$6))</f>
        <v/>
      </c>
      <c r="M13" s="59">
        <f>IF(OR($B13="",M$8=""),"",SUMIFS($E$47:$E$246,$B$47:$B$246,$B13,$C$47:$C$246,M$8,$H$47:$H$246,$C$6))</f>
        <v/>
      </c>
      <c r="N13" s="59">
        <f>IF(OR($B13="",N$8=""),"",SUMIFS($E$47:$E$246,$B$47:$B$246,$B13,$C$47:$C$246,N$8,$H$47:$H$246,$C$6))</f>
        <v/>
      </c>
      <c r="O13" s="59">
        <f>IF(OR($B13="",O$8=""),"",SUMIFS($E$47:$E$246,$B$47:$B$246,$B13,$C$47:$C$246,O$8,$H$47:$H$246,$C$6))</f>
        <v/>
      </c>
      <c r="P13" s="59">
        <f>IF($B13="","",Q13-SUM(F13:O13))</f>
        <v/>
      </c>
      <c r="Q13" s="64">
        <f>IF($B13="","",SUMIFS($E$47:$E$246,$B$47:$B$246,$B13,$H$47:$H$246,$C$6))</f>
        <v/>
      </c>
      <c r="R13" s="49">
        <f>IF($B13="","",IF(AND($D13&lt;&gt;"Yes",Q13&gt;0),"W-9 needed",""))</f>
        <v/>
      </c>
    </row>
    <row r="14">
      <c r="B14" s="12" t="inlineStr">
        <is>
          <t>Test Electric Inc</t>
        </is>
      </c>
      <c r="C14" s="13" t="inlineStr">
        <is>
          <t>Electrical</t>
        </is>
      </c>
      <c r="D14" s="13" t="inlineStr">
        <is>
          <t>Yes</t>
        </is>
      </c>
      <c r="E14" s="57" t="n">
        <v>45708</v>
      </c>
      <c r="F14" s="59">
        <f>IF(OR($B14="",F$8=""),"",SUMIFS($E$47:$E$246,$B$47:$B$246,$B14,$C$47:$C$246,F$8,$H$47:$H$246,$C$6))</f>
        <v/>
      </c>
      <c r="G14" s="59">
        <f>IF(OR($B14="",G$8=""),"",SUMIFS($E$47:$E$246,$B$47:$B$246,$B14,$C$47:$C$246,G$8,$H$47:$H$246,$C$6))</f>
        <v/>
      </c>
      <c r="H14" s="59">
        <f>IF(OR($B14="",H$8=""),"",SUMIFS($E$47:$E$246,$B$47:$B$246,$B14,$C$47:$C$246,H$8,$H$47:$H$246,$C$6))</f>
        <v/>
      </c>
      <c r="I14" s="59">
        <f>IF(OR($B14="",I$8=""),"",SUMIFS($E$47:$E$246,$B$47:$B$246,$B14,$C$47:$C$246,I$8,$H$47:$H$246,$C$6))</f>
        <v/>
      </c>
      <c r="J14" s="59">
        <f>IF(OR($B14="",J$8=""),"",SUMIFS($E$47:$E$246,$B$47:$B$246,$B14,$C$47:$C$246,J$8,$H$47:$H$246,$C$6))</f>
        <v/>
      </c>
      <c r="K14" s="59">
        <f>IF(OR($B14="",K$8=""),"",SUMIFS($E$47:$E$246,$B$47:$B$246,$B14,$C$47:$C$246,K$8,$H$47:$H$246,$C$6))</f>
        <v/>
      </c>
      <c r="L14" s="59">
        <f>IF(OR($B14="",L$8=""),"",SUMIFS($E$47:$E$246,$B$47:$B$246,$B14,$C$47:$C$246,L$8,$H$47:$H$246,$C$6))</f>
        <v/>
      </c>
      <c r="M14" s="59">
        <f>IF(OR($B14="",M$8=""),"",SUMIFS($E$47:$E$246,$B$47:$B$246,$B14,$C$47:$C$246,M$8,$H$47:$H$246,$C$6))</f>
        <v/>
      </c>
      <c r="N14" s="59">
        <f>IF(OR($B14="",N$8=""),"",SUMIFS($E$47:$E$246,$B$47:$B$246,$B14,$C$47:$C$246,N$8,$H$47:$H$246,$C$6))</f>
        <v/>
      </c>
      <c r="O14" s="59">
        <f>IF(OR($B14="",O$8=""),"",SUMIFS($E$47:$E$246,$B$47:$B$246,$B14,$C$47:$C$246,O$8,$H$47:$H$246,$C$6))</f>
        <v/>
      </c>
      <c r="P14" s="59">
        <f>IF($B14="","",Q14-SUM(F14:O14))</f>
        <v/>
      </c>
      <c r="Q14" s="64">
        <f>IF($B14="","",SUMIFS($E$47:$E$246,$B$47:$B$246,$B14,$H$47:$H$246,$C$6))</f>
        <v/>
      </c>
      <c r="R14" s="49">
        <f>IF($B14="","",IF(AND($D14&lt;&gt;"Yes",Q14&gt;0),"W-9 needed",""))</f>
        <v/>
      </c>
    </row>
    <row r="15">
      <c r="B15" s="12" t="inlineStr">
        <is>
          <t>Sample HVAC Partners</t>
        </is>
      </c>
      <c r="C15" s="13" t="inlineStr">
        <is>
          <t>HVAC</t>
        </is>
      </c>
      <c r="D15" s="13" t="inlineStr">
        <is>
          <t>Yes</t>
        </is>
      </c>
      <c r="E15" s="57" t="n">
        <v>45727</v>
      </c>
      <c r="F15" s="59">
        <f>IF(OR($B15="",F$8=""),"",SUMIFS($E$47:$E$246,$B$47:$B$246,$B15,$C$47:$C$246,F$8,$H$47:$H$246,$C$6))</f>
        <v/>
      </c>
      <c r="G15" s="59">
        <f>IF(OR($B15="",G$8=""),"",SUMIFS($E$47:$E$246,$B$47:$B$246,$B15,$C$47:$C$246,G$8,$H$47:$H$246,$C$6))</f>
        <v/>
      </c>
      <c r="H15" s="59">
        <f>IF(OR($B15="",H$8=""),"",SUMIFS($E$47:$E$246,$B$47:$B$246,$B15,$C$47:$C$246,H$8,$H$47:$H$246,$C$6))</f>
        <v/>
      </c>
      <c r="I15" s="59">
        <f>IF(OR($B15="",I$8=""),"",SUMIFS($E$47:$E$246,$B$47:$B$246,$B15,$C$47:$C$246,I$8,$H$47:$H$246,$C$6))</f>
        <v/>
      </c>
      <c r="J15" s="59">
        <f>IF(OR($B15="",J$8=""),"",SUMIFS($E$47:$E$246,$B$47:$B$246,$B15,$C$47:$C$246,J$8,$H$47:$H$246,$C$6))</f>
        <v/>
      </c>
      <c r="K15" s="59">
        <f>IF(OR($B15="",K$8=""),"",SUMIFS($E$47:$E$246,$B$47:$B$246,$B15,$C$47:$C$246,K$8,$H$47:$H$246,$C$6))</f>
        <v/>
      </c>
      <c r="L15" s="59">
        <f>IF(OR($B15="",L$8=""),"",SUMIFS($E$47:$E$246,$B$47:$B$246,$B15,$C$47:$C$246,L$8,$H$47:$H$246,$C$6))</f>
        <v/>
      </c>
      <c r="M15" s="59">
        <f>IF(OR($B15="",M$8=""),"",SUMIFS($E$47:$E$246,$B$47:$B$246,$B15,$C$47:$C$246,M$8,$H$47:$H$246,$C$6))</f>
        <v/>
      </c>
      <c r="N15" s="59">
        <f>IF(OR($B15="",N$8=""),"",SUMIFS($E$47:$E$246,$B$47:$B$246,$B15,$C$47:$C$246,N$8,$H$47:$H$246,$C$6))</f>
        <v/>
      </c>
      <c r="O15" s="59">
        <f>IF(OR($B15="",O$8=""),"",SUMIFS($E$47:$E$246,$B$47:$B$246,$B15,$C$47:$C$246,O$8,$H$47:$H$246,$C$6))</f>
        <v/>
      </c>
      <c r="P15" s="59">
        <f>IF($B15="","",Q15-SUM(F15:O15))</f>
        <v/>
      </c>
      <c r="Q15" s="64">
        <f>IF($B15="","",SUMIFS($E$47:$E$246,$B$47:$B$246,$B15,$H$47:$H$246,$C$6))</f>
        <v/>
      </c>
      <c r="R15" s="49">
        <f>IF($B15="","",IF(AND($D15&lt;&gt;"Yes",Q15&gt;0),"W-9 needed",""))</f>
        <v/>
      </c>
    </row>
    <row r="16">
      <c r="B16" s="12" t="inlineStr">
        <is>
          <t>Example Drywall &amp; Paint</t>
        </is>
      </c>
      <c r="C16" s="13" t="inlineStr">
        <is>
          <t>Drywall and paint</t>
        </is>
      </c>
      <c r="D16" s="13" t="inlineStr">
        <is>
          <t>Yes</t>
        </is>
      </c>
      <c r="E16" s="57" t="n">
        <v>45727</v>
      </c>
      <c r="F16" s="59">
        <f>IF(OR($B16="",F$8=""),"",SUMIFS($E$47:$E$246,$B$47:$B$246,$B16,$C$47:$C$246,F$8,$H$47:$H$246,$C$6))</f>
        <v/>
      </c>
      <c r="G16" s="59">
        <f>IF(OR($B16="",G$8=""),"",SUMIFS($E$47:$E$246,$B$47:$B$246,$B16,$C$47:$C$246,G$8,$H$47:$H$246,$C$6))</f>
        <v/>
      </c>
      <c r="H16" s="59">
        <f>IF(OR($B16="",H$8=""),"",SUMIFS($E$47:$E$246,$B$47:$B$246,$B16,$C$47:$C$246,H$8,$H$47:$H$246,$C$6))</f>
        <v/>
      </c>
      <c r="I16" s="59">
        <f>IF(OR($B16="",I$8=""),"",SUMIFS($E$47:$E$246,$B$47:$B$246,$B16,$C$47:$C$246,I$8,$H$47:$H$246,$C$6))</f>
        <v/>
      </c>
      <c r="J16" s="59">
        <f>IF(OR($B16="",J$8=""),"",SUMIFS($E$47:$E$246,$B$47:$B$246,$B16,$C$47:$C$246,J$8,$H$47:$H$246,$C$6))</f>
        <v/>
      </c>
      <c r="K16" s="59">
        <f>IF(OR($B16="",K$8=""),"",SUMIFS($E$47:$E$246,$B$47:$B$246,$B16,$C$47:$C$246,K$8,$H$47:$H$246,$C$6))</f>
        <v/>
      </c>
      <c r="L16" s="59">
        <f>IF(OR($B16="",L$8=""),"",SUMIFS($E$47:$E$246,$B$47:$B$246,$B16,$C$47:$C$246,L$8,$H$47:$H$246,$C$6))</f>
        <v/>
      </c>
      <c r="M16" s="59">
        <f>IF(OR($B16="",M$8=""),"",SUMIFS($E$47:$E$246,$B$47:$B$246,$B16,$C$47:$C$246,M$8,$H$47:$H$246,$C$6))</f>
        <v/>
      </c>
      <c r="N16" s="59">
        <f>IF(OR($B16="",N$8=""),"",SUMIFS($E$47:$E$246,$B$47:$B$246,$B16,$C$47:$C$246,N$8,$H$47:$H$246,$C$6))</f>
        <v/>
      </c>
      <c r="O16" s="59">
        <f>IF(OR($B16="",O$8=""),"",SUMIFS($E$47:$E$246,$B$47:$B$246,$B16,$C$47:$C$246,O$8,$H$47:$H$246,$C$6))</f>
        <v/>
      </c>
      <c r="P16" s="59">
        <f>IF($B16="","",Q16-SUM(F16:O16))</f>
        <v/>
      </c>
      <c r="Q16" s="64">
        <f>IF($B16="","",SUMIFS($E$47:$E$246,$B$47:$B$246,$B16,$H$47:$H$246,$C$6))</f>
        <v/>
      </c>
      <c r="R16" s="49">
        <f>IF($B16="","",IF(AND($D16&lt;&gt;"Yes",Q16&gt;0),"W-9 needed",""))</f>
        <v/>
      </c>
    </row>
    <row r="17">
      <c r="B17" s="12" t="inlineStr">
        <is>
          <t>Mock Flooring Crew</t>
        </is>
      </c>
      <c r="C17" s="13" t="inlineStr">
        <is>
          <t>Flooring</t>
        </is>
      </c>
      <c r="D17" s="13" t="inlineStr">
        <is>
          <t>No</t>
        </is>
      </c>
      <c r="E17" s="57" t="n"/>
      <c r="F17" s="59">
        <f>IF(OR($B17="",F$8=""),"",SUMIFS($E$47:$E$246,$B$47:$B$246,$B17,$C$47:$C$246,F$8,$H$47:$H$246,$C$6))</f>
        <v/>
      </c>
      <c r="G17" s="59">
        <f>IF(OR($B17="",G$8=""),"",SUMIFS($E$47:$E$246,$B$47:$B$246,$B17,$C$47:$C$246,G$8,$H$47:$H$246,$C$6))</f>
        <v/>
      </c>
      <c r="H17" s="59">
        <f>IF(OR($B17="",H$8=""),"",SUMIFS($E$47:$E$246,$B$47:$B$246,$B17,$C$47:$C$246,H$8,$H$47:$H$246,$C$6))</f>
        <v/>
      </c>
      <c r="I17" s="59">
        <f>IF(OR($B17="",I$8=""),"",SUMIFS($E$47:$E$246,$B$47:$B$246,$B17,$C$47:$C$246,I$8,$H$47:$H$246,$C$6))</f>
        <v/>
      </c>
      <c r="J17" s="59">
        <f>IF(OR($B17="",J$8=""),"",SUMIFS($E$47:$E$246,$B$47:$B$246,$B17,$C$47:$C$246,J$8,$H$47:$H$246,$C$6))</f>
        <v/>
      </c>
      <c r="K17" s="59">
        <f>IF(OR($B17="",K$8=""),"",SUMIFS($E$47:$E$246,$B$47:$B$246,$B17,$C$47:$C$246,K$8,$H$47:$H$246,$C$6))</f>
        <v/>
      </c>
      <c r="L17" s="59">
        <f>IF(OR($B17="",L$8=""),"",SUMIFS($E$47:$E$246,$B$47:$B$246,$B17,$C$47:$C$246,L$8,$H$47:$H$246,$C$6))</f>
        <v/>
      </c>
      <c r="M17" s="59">
        <f>IF(OR($B17="",M$8=""),"",SUMIFS($E$47:$E$246,$B$47:$B$246,$B17,$C$47:$C$246,M$8,$H$47:$H$246,$C$6))</f>
        <v/>
      </c>
      <c r="N17" s="59">
        <f>IF(OR($B17="",N$8=""),"",SUMIFS($E$47:$E$246,$B$47:$B$246,$B17,$C$47:$C$246,N$8,$H$47:$H$246,$C$6))</f>
        <v/>
      </c>
      <c r="O17" s="59">
        <f>IF(OR($B17="",O$8=""),"",SUMIFS($E$47:$E$246,$B$47:$B$246,$B17,$C$47:$C$246,O$8,$H$47:$H$246,$C$6))</f>
        <v/>
      </c>
      <c r="P17" s="59">
        <f>IF($B17="","",Q17-SUM(F17:O17))</f>
        <v/>
      </c>
      <c r="Q17" s="64">
        <f>IF($B17="","",SUMIFS($E$47:$E$246,$B$47:$B$246,$B17,$H$47:$H$246,$C$6))</f>
        <v/>
      </c>
      <c r="R17" s="49">
        <f>IF($B17="","",IF(AND($D17&lt;&gt;"Yes",Q17&gt;0),"W-9 needed",""))</f>
        <v/>
      </c>
    </row>
    <row r="18">
      <c r="B18" s="12" t="inlineStr">
        <is>
          <t>Demo Landscape Co</t>
        </is>
      </c>
      <c r="C18" s="13" t="inlineStr">
        <is>
          <t>Landscaping</t>
        </is>
      </c>
      <c r="D18" s="13" t="inlineStr">
        <is>
          <t>No</t>
        </is>
      </c>
      <c r="E18" s="57" t="n"/>
      <c r="F18" s="59">
        <f>IF(OR($B18="",F$8=""),"",SUMIFS($E$47:$E$246,$B$47:$B$246,$B18,$C$47:$C$246,F$8,$H$47:$H$246,$C$6))</f>
        <v/>
      </c>
      <c r="G18" s="59">
        <f>IF(OR($B18="",G$8=""),"",SUMIFS($E$47:$E$246,$B$47:$B$246,$B18,$C$47:$C$246,G$8,$H$47:$H$246,$C$6))</f>
        <v/>
      </c>
      <c r="H18" s="59">
        <f>IF(OR($B18="",H$8=""),"",SUMIFS($E$47:$E$246,$B$47:$B$246,$B18,$C$47:$C$246,H$8,$H$47:$H$246,$C$6))</f>
        <v/>
      </c>
      <c r="I18" s="59">
        <f>IF(OR($B18="",I$8=""),"",SUMIFS($E$47:$E$246,$B$47:$B$246,$B18,$C$47:$C$246,I$8,$H$47:$H$246,$C$6))</f>
        <v/>
      </c>
      <c r="J18" s="59">
        <f>IF(OR($B18="",J$8=""),"",SUMIFS($E$47:$E$246,$B$47:$B$246,$B18,$C$47:$C$246,J$8,$H$47:$H$246,$C$6))</f>
        <v/>
      </c>
      <c r="K18" s="59">
        <f>IF(OR($B18="",K$8=""),"",SUMIFS($E$47:$E$246,$B$47:$B$246,$B18,$C$47:$C$246,K$8,$H$47:$H$246,$C$6))</f>
        <v/>
      </c>
      <c r="L18" s="59">
        <f>IF(OR($B18="",L$8=""),"",SUMIFS($E$47:$E$246,$B$47:$B$246,$B18,$C$47:$C$246,L$8,$H$47:$H$246,$C$6))</f>
        <v/>
      </c>
      <c r="M18" s="59">
        <f>IF(OR($B18="",M$8=""),"",SUMIFS($E$47:$E$246,$B$47:$B$246,$B18,$C$47:$C$246,M$8,$H$47:$H$246,$C$6))</f>
        <v/>
      </c>
      <c r="N18" s="59">
        <f>IF(OR($B18="",N$8=""),"",SUMIFS($E$47:$E$246,$B$47:$B$246,$B18,$C$47:$C$246,N$8,$H$47:$H$246,$C$6))</f>
        <v/>
      </c>
      <c r="O18" s="59">
        <f>IF(OR($B18="",O$8=""),"",SUMIFS($E$47:$E$246,$B$47:$B$246,$B18,$C$47:$C$246,O$8,$H$47:$H$246,$C$6))</f>
        <v/>
      </c>
      <c r="P18" s="59">
        <f>IF($B18="","",Q18-SUM(F18:O18))</f>
        <v/>
      </c>
      <c r="Q18" s="64">
        <f>IF($B18="","",SUMIFS($E$47:$E$246,$B$47:$B$246,$B18,$H$47:$H$246,$C$6))</f>
        <v/>
      </c>
      <c r="R18" s="49">
        <f>IF($B18="","",IF(AND($D18&lt;&gt;"Yes",Q18&gt;0),"W-9 needed",""))</f>
        <v/>
      </c>
    </row>
    <row r="19">
      <c r="B19" s="12" t="n"/>
      <c r="C19" s="13" t="n"/>
      <c r="D19" s="13" t="n"/>
      <c r="E19" s="57" t="n"/>
      <c r="F19" s="59">
        <f>IF(OR($B19="",F$8=""),"",SUMIFS($E$47:$E$246,$B$47:$B$246,$B19,$C$47:$C$246,F$8,$H$47:$H$246,$C$6))</f>
        <v/>
      </c>
      <c r="G19" s="59">
        <f>IF(OR($B19="",G$8=""),"",SUMIFS($E$47:$E$246,$B$47:$B$246,$B19,$C$47:$C$246,G$8,$H$47:$H$246,$C$6))</f>
        <v/>
      </c>
      <c r="H19" s="59">
        <f>IF(OR($B19="",H$8=""),"",SUMIFS($E$47:$E$246,$B$47:$B$246,$B19,$C$47:$C$246,H$8,$H$47:$H$246,$C$6))</f>
        <v/>
      </c>
      <c r="I19" s="59">
        <f>IF(OR($B19="",I$8=""),"",SUMIFS($E$47:$E$246,$B$47:$B$246,$B19,$C$47:$C$246,I$8,$H$47:$H$246,$C$6))</f>
        <v/>
      </c>
      <c r="J19" s="59">
        <f>IF(OR($B19="",J$8=""),"",SUMIFS($E$47:$E$246,$B$47:$B$246,$B19,$C$47:$C$246,J$8,$H$47:$H$246,$C$6))</f>
        <v/>
      </c>
      <c r="K19" s="59">
        <f>IF(OR($B19="",K$8=""),"",SUMIFS($E$47:$E$246,$B$47:$B$246,$B19,$C$47:$C$246,K$8,$H$47:$H$246,$C$6))</f>
        <v/>
      </c>
      <c r="L19" s="59">
        <f>IF(OR($B19="",L$8=""),"",SUMIFS($E$47:$E$246,$B$47:$B$246,$B19,$C$47:$C$246,L$8,$H$47:$H$246,$C$6))</f>
        <v/>
      </c>
      <c r="M19" s="59">
        <f>IF(OR($B19="",M$8=""),"",SUMIFS($E$47:$E$246,$B$47:$B$246,$B19,$C$47:$C$246,M$8,$H$47:$H$246,$C$6))</f>
        <v/>
      </c>
      <c r="N19" s="59">
        <f>IF(OR($B19="",N$8=""),"",SUMIFS($E$47:$E$246,$B$47:$B$246,$B19,$C$47:$C$246,N$8,$H$47:$H$246,$C$6))</f>
        <v/>
      </c>
      <c r="O19" s="59">
        <f>IF(OR($B19="",O$8=""),"",SUMIFS($E$47:$E$246,$B$47:$B$246,$B19,$C$47:$C$246,O$8,$H$47:$H$246,$C$6))</f>
        <v/>
      </c>
      <c r="P19" s="59">
        <f>IF($B19="","",Q19-SUM(F19:O19))</f>
        <v/>
      </c>
      <c r="Q19" s="64">
        <f>IF($B19="","",SUMIFS($E$47:$E$246,$B$47:$B$246,$B19,$H$47:$H$246,$C$6))</f>
        <v/>
      </c>
      <c r="R19" s="49">
        <f>IF($B19="","",IF(AND($D19&lt;&gt;"Yes",Q19&gt;0),"W-9 needed",""))</f>
        <v/>
      </c>
    </row>
    <row r="20">
      <c r="B20" s="12" t="n"/>
      <c r="C20" s="13" t="n"/>
      <c r="D20" s="13" t="n"/>
      <c r="E20" s="57" t="n"/>
      <c r="F20" s="59">
        <f>IF(OR($B20="",F$8=""),"",SUMIFS($E$47:$E$246,$B$47:$B$246,$B20,$C$47:$C$246,F$8,$H$47:$H$246,$C$6))</f>
        <v/>
      </c>
      <c r="G20" s="59">
        <f>IF(OR($B20="",G$8=""),"",SUMIFS($E$47:$E$246,$B$47:$B$246,$B20,$C$47:$C$246,G$8,$H$47:$H$246,$C$6))</f>
        <v/>
      </c>
      <c r="H20" s="59">
        <f>IF(OR($B20="",H$8=""),"",SUMIFS($E$47:$E$246,$B$47:$B$246,$B20,$C$47:$C$246,H$8,$H$47:$H$246,$C$6))</f>
        <v/>
      </c>
      <c r="I20" s="59">
        <f>IF(OR($B20="",I$8=""),"",SUMIFS($E$47:$E$246,$B$47:$B$246,$B20,$C$47:$C$246,I$8,$H$47:$H$246,$C$6))</f>
        <v/>
      </c>
      <c r="J20" s="59">
        <f>IF(OR($B20="",J$8=""),"",SUMIFS($E$47:$E$246,$B$47:$B$246,$B20,$C$47:$C$246,J$8,$H$47:$H$246,$C$6))</f>
        <v/>
      </c>
      <c r="K20" s="59">
        <f>IF(OR($B20="",K$8=""),"",SUMIFS($E$47:$E$246,$B$47:$B$246,$B20,$C$47:$C$246,K$8,$H$47:$H$246,$C$6))</f>
        <v/>
      </c>
      <c r="L20" s="59">
        <f>IF(OR($B20="",L$8=""),"",SUMIFS($E$47:$E$246,$B$47:$B$246,$B20,$C$47:$C$246,L$8,$H$47:$H$246,$C$6))</f>
        <v/>
      </c>
      <c r="M20" s="59">
        <f>IF(OR($B20="",M$8=""),"",SUMIFS($E$47:$E$246,$B$47:$B$246,$B20,$C$47:$C$246,M$8,$H$47:$H$246,$C$6))</f>
        <v/>
      </c>
      <c r="N20" s="59">
        <f>IF(OR($B20="",N$8=""),"",SUMIFS($E$47:$E$246,$B$47:$B$246,$B20,$C$47:$C$246,N$8,$H$47:$H$246,$C$6))</f>
        <v/>
      </c>
      <c r="O20" s="59">
        <f>IF(OR($B20="",O$8=""),"",SUMIFS($E$47:$E$246,$B$47:$B$246,$B20,$C$47:$C$246,O$8,$H$47:$H$246,$C$6))</f>
        <v/>
      </c>
      <c r="P20" s="59">
        <f>IF($B20="","",Q20-SUM(F20:O20))</f>
        <v/>
      </c>
      <c r="Q20" s="64">
        <f>IF($B20="","",SUMIFS($E$47:$E$246,$B$47:$B$246,$B20,$H$47:$H$246,$C$6))</f>
        <v/>
      </c>
      <c r="R20" s="49">
        <f>IF($B20="","",IF(AND($D20&lt;&gt;"Yes",Q20&gt;0),"W-9 needed",""))</f>
        <v/>
      </c>
    </row>
    <row r="21">
      <c r="B21" s="12" t="n"/>
      <c r="C21" s="13" t="n"/>
      <c r="D21" s="13" t="n"/>
      <c r="E21" s="57" t="n"/>
      <c r="F21" s="59">
        <f>IF(OR($B21="",F$8=""),"",SUMIFS($E$47:$E$246,$B$47:$B$246,$B21,$C$47:$C$246,F$8,$H$47:$H$246,$C$6))</f>
        <v/>
      </c>
      <c r="G21" s="59">
        <f>IF(OR($B21="",G$8=""),"",SUMIFS($E$47:$E$246,$B$47:$B$246,$B21,$C$47:$C$246,G$8,$H$47:$H$246,$C$6))</f>
        <v/>
      </c>
      <c r="H21" s="59">
        <f>IF(OR($B21="",H$8=""),"",SUMIFS($E$47:$E$246,$B$47:$B$246,$B21,$C$47:$C$246,H$8,$H$47:$H$246,$C$6))</f>
        <v/>
      </c>
      <c r="I21" s="59">
        <f>IF(OR($B21="",I$8=""),"",SUMIFS($E$47:$E$246,$B$47:$B$246,$B21,$C$47:$C$246,I$8,$H$47:$H$246,$C$6))</f>
        <v/>
      </c>
      <c r="J21" s="59">
        <f>IF(OR($B21="",J$8=""),"",SUMIFS($E$47:$E$246,$B$47:$B$246,$B21,$C$47:$C$246,J$8,$H$47:$H$246,$C$6))</f>
        <v/>
      </c>
      <c r="K21" s="59">
        <f>IF(OR($B21="",K$8=""),"",SUMIFS($E$47:$E$246,$B$47:$B$246,$B21,$C$47:$C$246,K$8,$H$47:$H$246,$C$6))</f>
        <v/>
      </c>
      <c r="L21" s="59">
        <f>IF(OR($B21="",L$8=""),"",SUMIFS($E$47:$E$246,$B$47:$B$246,$B21,$C$47:$C$246,L$8,$H$47:$H$246,$C$6))</f>
        <v/>
      </c>
      <c r="M21" s="59">
        <f>IF(OR($B21="",M$8=""),"",SUMIFS($E$47:$E$246,$B$47:$B$246,$B21,$C$47:$C$246,M$8,$H$47:$H$246,$C$6))</f>
        <v/>
      </c>
      <c r="N21" s="59">
        <f>IF(OR($B21="",N$8=""),"",SUMIFS($E$47:$E$246,$B$47:$B$246,$B21,$C$47:$C$246,N$8,$H$47:$H$246,$C$6))</f>
        <v/>
      </c>
      <c r="O21" s="59">
        <f>IF(OR($B21="",O$8=""),"",SUMIFS($E$47:$E$246,$B$47:$B$246,$B21,$C$47:$C$246,O$8,$H$47:$H$246,$C$6))</f>
        <v/>
      </c>
      <c r="P21" s="59">
        <f>IF($B21="","",Q21-SUM(F21:O21))</f>
        <v/>
      </c>
      <c r="Q21" s="64">
        <f>IF($B21="","",SUMIFS($E$47:$E$246,$B$47:$B$246,$B21,$H$47:$H$246,$C$6))</f>
        <v/>
      </c>
      <c r="R21" s="49">
        <f>IF($B21="","",IF(AND($D21&lt;&gt;"Yes",Q21&gt;0),"W-9 needed",""))</f>
        <v/>
      </c>
    </row>
    <row r="22">
      <c r="B22" s="12" t="n"/>
      <c r="C22" s="13" t="n"/>
      <c r="D22" s="13" t="n"/>
      <c r="E22" s="57" t="n"/>
      <c r="F22" s="59">
        <f>IF(OR($B22="",F$8=""),"",SUMIFS($E$47:$E$246,$B$47:$B$246,$B22,$C$47:$C$246,F$8,$H$47:$H$246,$C$6))</f>
        <v/>
      </c>
      <c r="G22" s="59">
        <f>IF(OR($B22="",G$8=""),"",SUMIFS($E$47:$E$246,$B$47:$B$246,$B22,$C$47:$C$246,G$8,$H$47:$H$246,$C$6))</f>
        <v/>
      </c>
      <c r="H22" s="59">
        <f>IF(OR($B22="",H$8=""),"",SUMIFS($E$47:$E$246,$B$47:$B$246,$B22,$C$47:$C$246,H$8,$H$47:$H$246,$C$6))</f>
        <v/>
      </c>
      <c r="I22" s="59">
        <f>IF(OR($B22="",I$8=""),"",SUMIFS($E$47:$E$246,$B$47:$B$246,$B22,$C$47:$C$246,I$8,$H$47:$H$246,$C$6))</f>
        <v/>
      </c>
      <c r="J22" s="59">
        <f>IF(OR($B22="",J$8=""),"",SUMIFS($E$47:$E$246,$B$47:$B$246,$B22,$C$47:$C$246,J$8,$H$47:$H$246,$C$6))</f>
        <v/>
      </c>
      <c r="K22" s="59">
        <f>IF(OR($B22="",K$8=""),"",SUMIFS($E$47:$E$246,$B$47:$B$246,$B22,$C$47:$C$246,K$8,$H$47:$H$246,$C$6))</f>
        <v/>
      </c>
      <c r="L22" s="59">
        <f>IF(OR($B22="",L$8=""),"",SUMIFS($E$47:$E$246,$B$47:$B$246,$B22,$C$47:$C$246,L$8,$H$47:$H$246,$C$6))</f>
        <v/>
      </c>
      <c r="M22" s="59">
        <f>IF(OR($B22="",M$8=""),"",SUMIFS($E$47:$E$246,$B$47:$B$246,$B22,$C$47:$C$246,M$8,$H$47:$H$246,$C$6))</f>
        <v/>
      </c>
      <c r="N22" s="59">
        <f>IF(OR($B22="",N$8=""),"",SUMIFS($E$47:$E$246,$B$47:$B$246,$B22,$C$47:$C$246,N$8,$H$47:$H$246,$C$6))</f>
        <v/>
      </c>
      <c r="O22" s="59">
        <f>IF(OR($B22="",O$8=""),"",SUMIFS($E$47:$E$246,$B$47:$B$246,$B22,$C$47:$C$246,O$8,$H$47:$H$246,$C$6))</f>
        <v/>
      </c>
      <c r="P22" s="59">
        <f>IF($B22="","",Q22-SUM(F22:O22))</f>
        <v/>
      </c>
      <c r="Q22" s="64">
        <f>IF($B22="","",SUMIFS($E$47:$E$246,$B$47:$B$246,$B22,$H$47:$H$246,$C$6))</f>
        <v/>
      </c>
      <c r="R22" s="49">
        <f>IF($B22="","",IF(AND($D22&lt;&gt;"Yes",Q22&gt;0),"W-9 needed",""))</f>
        <v/>
      </c>
    </row>
    <row r="23">
      <c r="B23" s="12" t="n"/>
      <c r="C23" s="13" t="n"/>
      <c r="D23" s="13" t="n"/>
      <c r="E23" s="57" t="n"/>
      <c r="F23" s="59">
        <f>IF(OR($B23="",F$8=""),"",SUMIFS($E$47:$E$246,$B$47:$B$246,$B23,$C$47:$C$246,F$8,$H$47:$H$246,$C$6))</f>
        <v/>
      </c>
      <c r="G23" s="59">
        <f>IF(OR($B23="",G$8=""),"",SUMIFS($E$47:$E$246,$B$47:$B$246,$B23,$C$47:$C$246,G$8,$H$47:$H$246,$C$6))</f>
        <v/>
      </c>
      <c r="H23" s="59">
        <f>IF(OR($B23="",H$8=""),"",SUMIFS($E$47:$E$246,$B$47:$B$246,$B23,$C$47:$C$246,H$8,$H$47:$H$246,$C$6))</f>
        <v/>
      </c>
      <c r="I23" s="59">
        <f>IF(OR($B23="",I$8=""),"",SUMIFS($E$47:$E$246,$B$47:$B$246,$B23,$C$47:$C$246,I$8,$H$47:$H$246,$C$6))</f>
        <v/>
      </c>
      <c r="J23" s="59">
        <f>IF(OR($B23="",J$8=""),"",SUMIFS($E$47:$E$246,$B$47:$B$246,$B23,$C$47:$C$246,J$8,$H$47:$H$246,$C$6))</f>
        <v/>
      </c>
      <c r="K23" s="59">
        <f>IF(OR($B23="",K$8=""),"",SUMIFS($E$47:$E$246,$B$47:$B$246,$B23,$C$47:$C$246,K$8,$H$47:$H$246,$C$6))</f>
        <v/>
      </c>
      <c r="L23" s="59">
        <f>IF(OR($B23="",L$8=""),"",SUMIFS($E$47:$E$246,$B$47:$B$246,$B23,$C$47:$C$246,L$8,$H$47:$H$246,$C$6))</f>
        <v/>
      </c>
      <c r="M23" s="59">
        <f>IF(OR($B23="",M$8=""),"",SUMIFS($E$47:$E$246,$B$47:$B$246,$B23,$C$47:$C$246,M$8,$H$47:$H$246,$C$6))</f>
        <v/>
      </c>
      <c r="N23" s="59">
        <f>IF(OR($B23="",N$8=""),"",SUMIFS($E$47:$E$246,$B$47:$B$246,$B23,$C$47:$C$246,N$8,$H$47:$H$246,$C$6))</f>
        <v/>
      </c>
      <c r="O23" s="59">
        <f>IF(OR($B23="",O$8=""),"",SUMIFS($E$47:$E$246,$B$47:$B$246,$B23,$C$47:$C$246,O$8,$H$47:$H$246,$C$6))</f>
        <v/>
      </c>
      <c r="P23" s="59">
        <f>IF($B23="","",Q23-SUM(F23:O23))</f>
        <v/>
      </c>
      <c r="Q23" s="64">
        <f>IF($B23="","",SUMIFS($E$47:$E$246,$B$47:$B$246,$B23,$H$47:$H$246,$C$6))</f>
        <v/>
      </c>
      <c r="R23" s="49">
        <f>IF($B23="","",IF(AND($D23&lt;&gt;"Yes",Q23&gt;0),"W-9 needed",""))</f>
        <v/>
      </c>
    </row>
    <row r="24">
      <c r="B24" s="12" t="n"/>
      <c r="C24" s="13" t="n"/>
      <c r="D24" s="13" t="n"/>
      <c r="E24" s="57" t="n"/>
      <c r="F24" s="59">
        <f>IF(OR($B24="",F$8=""),"",SUMIFS($E$47:$E$246,$B$47:$B$246,$B24,$C$47:$C$246,F$8,$H$47:$H$246,$C$6))</f>
        <v/>
      </c>
      <c r="G24" s="59">
        <f>IF(OR($B24="",G$8=""),"",SUMIFS($E$47:$E$246,$B$47:$B$246,$B24,$C$47:$C$246,G$8,$H$47:$H$246,$C$6))</f>
        <v/>
      </c>
      <c r="H24" s="59">
        <f>IF(OR($B24="",H$8=""),"",SUMIFS($E$47:$E$246,$B$47:$B$246,$B24,$C$47:$C$246,H$8,$H$47:$H$246,$C$6))</f>
        <v/>
      </c>
      <c r="I24" s="59">
        <f>IF(OR($B24="",I$8=""),"",SUMIFS($E$47:$E$246,$B$47:$B$246,$B24,$C$47:$C$246,I$8,$H$47:$H$246,$C$6))</f>
        <v/>
      </c>
      <c r="J24" s="59">
        <f>IF(OR($B24="",J$8=""),"",SUMIFS($E$47:$E$246,$B$47:$B$246,$B24,$C$47:$C$246,J$8,$H$47:$H$246,$C$6))</f>
        <v/>
      </c>
      <c r="K24" s="59">
        <f>IF(OR($B24="",K$8=""),"",SUMIFS($E$47:$E$246,$B$47:$B$246,$B24,$C$47:$C$246,K$8,$H$47:$H$246,$C$6))</f>
        <v/>
      </c>
      <c r="L24" s="59">
        <f>IF(OR($B24="",L$8=""),"",SUMIFS($E$47:$E$246,$B$47:$B$246,$B24,$C$47:$C$246,L$8,$H$47:$H$246,$C$6))</f>
        <v/>
      </c>
      <c r="M24" s="59">
        <f>IF(OR($B24="",M$8=""),"",SUMIFS($E$47:$E$246,$B$47:$B$246,$B24,$C$47:$C$246,M$8,$H$47:$H$246,$C$6))</f>
        <v/>
      </c>
      <c r="N24" s="59">
        <f>IF(OR($B24="",N$8=""),"",SUMIFS($E$47:$E$246,$B$47:$B$246,$B24,$C$47:$C$246,N$8,$H$47:$H$246,$C$6))</f>
        <v/>
      </c>
      <c r="O24" s="59">
        <f>IF(OR($B24="",O$8=""),"",SUMIFS($E$47:$E$246,$B$47:$B$246,$B24,$C$47:$C$246,O$8,$H$47:$H$246,$C$6))</f>
        <v/>
      </c>
      <c r="P24" s="59">
        <f>IF($B24="","",Q24-SUM(F24:O24))</f>
        <v/>
      </c>
      <c r="Q24" s="64">
        <f>IF($B24="","",SUMIFS($E$47:$E$246,$B$47:$B$246,$B24,$H$47:$H$246,$C$6))</f>
        <v/>
      </c>
      <c r="R24" s="49">
        <f>IF($B24="","",IF(AND($D24&lt;&gt;"Yes",Q24&gt;0),"W-9 needed",""))</f>
        <v/>
      </c>
    </row>
    <row r="25">
      <c r="B25" s="12" t="n"/>
      <c r="C25" s="13" t="n"/>
      <c r="D25" s="13" t="n"/>
      <c r="E25" s="57" t="n"/>
      <c r="F25" s="59">
        <f>IF(OR($B25="",F$8=""),"",SUMIFS($E$47:$E$246,$B$47:$B$246,$B25,$C$47:$C$246,F$8,$H$47:$H$246,$C$6))</f>
        <v/>
      </c>
      <c r="G25" s="59">
        <f>IF(OR($B25="",G$8=""),"",SUMIFS($E$47:$E$246,$B$47:$B$246,$B25,$C$47:$C$246,G$8,$H$47:$H$246,$C$6))</f>
        <v/>
      </c>
      <c r="H25" s="59">
        <f>IF(OR($B25="",H$8=""),"",SUMIFS($E$47:$E$246,$B$47:$B$246,$B25,$C$47:$C$246,H$8,$H$47:$H$246,$C$6))</f>
        <v/>
      </c>
      <c r="I25" s="59">
        <f>IF(OR($B25="",I$8=""),"",SUMIFS($E$47:$E$246,$B$47:$B$246,$B25,$C$47:$C$246,I$8,$H$47:$H$246,$C$6))</f>
        <v/>
      </c>
      <c r="J25" s="59">
        <f>IF(OR($B25="",J$8=""),"",SUMIFS($E$47:$E$246,$B$47:$B$246,$B25,$C$47:$C$246,J$8,$H$47:$H$246,$C$6))</f>
        <v/>
      </c>
      <c r="K25" s="59">
        <f>IF(OR($B25="",K$8=""),"",SUMIFS($E$47:$E$246,$B$47:$B$246,$B25,$C$47:$C$246,K$8,$H$47:$H$246,$C$6))</f>
        <v/>
      </c>
      <c r="L25" s="59">
        <f>IF(OR($B25="",L$8=""),"",SUMIFS($E$47:$E$246,$B$47:$B$246,$B25,$C$47:$C$246,L$8,$H$47:$H$246,$C$6))</f>
        <v/>
      </c>
      <c r="M25" s="59">
        <f>IF(OR($B25="",M$8=""),"",SUMIFS($E$47:$E$246,$B$47:$B$246,$B25,$C$47:$C$246,M$8,$H$47:$H$246,$C$6))</f>
        <v/>
      </c>
      <c r="N25" s="59">
        <f>IF(OR($B25="",N$8=""),"",SUMIFS($E$47:$E$246,$B$47:$B$246,$B25,$C$47:$C$246,N$8,$H$47:$H$246,$C$6))</f>
        <v/>
      </c>
      <c r="O25" s="59">
        <f>IF(OR($B25="",O$8=""),"",SUMIFS($E$47:$E$246,$B$47:$B$246,$B25,$C$47:$C$246,O$8,$H$47:$H$246,$C$6))</f>
        <v/>
      </c>
      <c r="P25" s="59">
        <f>IF($B25="","",Q25-SUM(F25:O25))</f>
        <v/>
      </c>
      <c r="Q25" s="64">
        <f>IF($B25="","",SUMIFS($E$47:$E$246,$B$47:$B$246,$B25,$H$47:$H$246,$C$6))</f>
        <v/>
      </c>
      <c r="R25" s="49">
        <f>IF($B25="","",IF(AND($D25&lt;&gt;"Yes",Q25&gt;0),"W-9 needed",""))</f>
        <v/>
      </c>
    </row>
    <row r="26">
      <c r="B26" s="12" t="n"/>
      <c r="C26" s="13" t="n"/>
      <c r="D26" s="13" t="n"/>
      <c r="E26" s="57" t="n"/>
      <c r="F26" s="59">
        <f>IF(OR($B26="",F$8=""),"",SUMIFS($E$47:$E$246,$B$47:$B$246,$B26,$C$47:$C$246,F$8,$H$47:$H$246,$C$6))</f>
        <v/>
      </c>
      <c r="G26" s="59">
        <f>IF(OR($B26="",G$8=""),"",SUMIFS($E$47:$E$246,$B$47:$B$246,$B26,$C$47:$C$246,G$8,$H$47:$H$246,$C$6))</f>
        <v/>
      </c>
      <c r="H26" s="59">
        <f>IF(OR($B26="",H$8=""),"",SUMIFS($E$47:$E$246,$B$47:$B$246,$B26,$C$47:$C$246,H$8,$H$47:$H$246,$C$6))</f>
        <v/>
      </c>
      <c r="I26" s="59">
        <f>IF(OR($B26="",I$8=""),"",SUMIFS($E$47:$E$246,$B$47:$B$246,$B26,$C$47:$C$246,I$8,$H$47:$H$246,$C$6))</f>
        <v/>
      </c>
      <c r="J26" s="59">
        <f>IF(OR($B26="",J$8=""),"",SUMIFS($E$47:$E$246,$B$47:$B$246,$B26,$C$47:$C$246,J$8,$H$47:$H$246,$C$6))</f>
        <v/>
      </c>
      <c r="K26" s="59">
        <f>IF(OR($B26="",K$8=""),"",SUMIFS($E$47:$E$246,$B$47:$B$246,$B26,$C$47:$C$246,K$8,$H$47:$H$246,$C$6))</f>
        <v/>
      </c>
      <c r="L26" s="59">
        <f>IF(OR($B26="",L$8=""),"",SUMIFS($E$47:$E$246,$B$47:$B$246,$B26,$C$47:$C$246,L$8,$H$47:$H$246,$C$6))</f>
        <v/>
      </c>
      <c r="M26" s="59">
        <f>IF(OR($B26="",M$8=""),"",SUMIFS($E$47:$E$246,$B$47:$B$246,$B26,$C$47:$C$246,M$8,$H$47:$H$246,$C$6))</f>
        <v/>
      </c>
      <c r="N26" s="59">
        <f>IF(OR($B26="",N$8=""),"",SUMIFS($E$47:$E$246,$B$47:$B$246,$B26,$C$47:$C$246,N$8,$H$47:$H$246,$C$6))</f>
        <v/>
      </c>
      <c r="O26" s="59">
        <f>IF(OR($B26="",O$8=""),"",SUMIFS($E$47:$E$246,$B$47:$B$246,$B26,$C$47:$C$246,O$8,$H$47:$H$246,$C$6))</f>
        <v/>
      </c>
      <c r="P26" s="59">
        <f>IF($B26="","",Q26-SUM(F26:O26))</f>
        <v/>
      </c>
      <c r="Q26" s="64">
        <f>IF($B26="","",SUMIFS($E$47:$E$246,$B$47:$B$246,$B26,$H$47:$H$246,$C$6))</f>
        <v/>
      </c>
      <c r="R26" s="49">
        <f>IF($B26="","",IF(AND($D26&lt;&gt;"Yes",Q26&gt;0),"W-9 needed",""))</f>
        <v/>
      </c>
    </row>
    <row r="27">
      <c r="B27" s="12" t="n"/>
      <c r="C27" s="13" t="n"/>
      <c r="D27" s="13" t="n"/>
      <c r="E27" s="57" t="n"/>
      <c r="F27" s="59">
        <f>IF(OR($B27="",F$8=""),"",SUMIFS($E$47:$E$246,$B$47:$B$246,$B27,$C$47:$C$246,F$8,$H$47:$H$246,$C$6))</f>
        <v/>
      </c>
      <c r="G27" s="59">
        <f>IF(OR($B27="",G$8=""),"",SUMIFS($E$47:$E$246,$B$47:$B$246,$B27,$C$47:$C$246,G$8,$H$47:$H$246,$C$6))</f>
        <v/>
      </c>
      <c r="H27" s="59">
        <f>IF(OR($B27="",H$8=""),"",SUMIFS($E$47:$E$246,$B$47:$B$246,$B27,$C$47:$C$246,H$8,$H$47:$H$246,$C$6))</f>
        <v/>
      </c>
      <c r="I27" s="59">
        <f>IF(OR($B27="",I$8=""),"",SUMIFS($E$47:$E$246,$B$47:$B$246,$B27,$C$47:$C$246,I$8,$H$47:$H$246,$C$6))</f>
        <v/>
      </c>
      <c r="J27" s="59">
        <f>IF(OR($B27="",J$8=""),"",SUMIFS($E$47:$E$246,$B$47:$B$246,$B27,$C$47:$C$246,J$8,$H$47:$H$246,$C$6))</f>
        <v/>
      </c>
      <c r="K27" s="59">
        <f>IF(OR($B27="",K$8=""),"",SUMIFS($E$47:$E$246,$B$47:$B$246,$B27,$C$47:$C$246,K$8,$H$47:$H$246,$C$6))</f>
        <v/>
      </c>
      <c r="L27" s="59">
        <f>IF(OR($B27="",L$8=""),"",SUMIFS($E$47:$E$246,$B$47:$B$246,$B27,$C$47:$C$246,L$8,$H$47:$H$246,$C$6))</f>
        <v/>
      </c>
      <c r="M27" s="59">
        <f>IF(OR($B27="",M$8=""),"",SUMIFS($E$47:$E$246,$B$47:$B$246,$B27,$C$47:$C$246,M$8,$H$47:$H$246,$C$6))</f>
        <v/>
      </c>
      <c r="N27" s="59">
        <f>IF(OR($B27="",N$8=""),"",SUMIFS($E$47:$E$246,$B$47:$B$246,$B27,$C$47:$C$246,N$8,$H$47:$H$246,$C$6))</f>
        <v/>
      </c>
      <c r="O27" s="59">
        <f>IF(OR($B27="",O$8=""),"",SUMIFS($E$47:$E$246,$B$47:$B$246,$B27,$C$47:$C$246,O$8,$H$47:$H$246,$C$6))</f>
        <v/>
      </c>
      <c r="P27" s="59">
        <f>IF($B27="","",Q27-SUM(F27:O27))</f>
        <v/>
      </c>
      <c r="Q27" s="64">
        <f>IF($B27="","",SUMIFS($E$47:$E$246,$B$47:$B$246,$B27,$H$47:$H$246,$C$6))</f>
        <v/>
      </c>
      <c r="R27" s="49">
        <f>IF($B27="","",IF(AND($D27&lt;&gt;"Yes",Q27&gt;0),"W-9 needed",""))</f>
        <v/>
      </c>
    </row>
    <row r="28">
      <c r="B28" s="12" t="n"/>
      <c r="C28" s="13" t="n"/>
      <c r="D28" s="13" t="n"/>
      <c r="E28" s="57" t="n"/>
      <c r="F28" s="59">
        <f>IF(OR($B28="",F$8=""),"",SUMIFS($E$47:$E$246,$B$47:$B$246,$B28,$C$47:$C$246,F$8,$H$47:$H$246,$C$6))</f>
        <v/>
      </c>
      <c r="G28" s="59">
        <f>IF(OR($B28="",G$8=""),"",SUMIFS($E$47:$E$246,$B$47:$B$246,$B28,$C$47:$C$246,G$8,$H$47:$H$246,$C$6))</f>
        <v/>
      </c>
      <c r="H28" s="59">
        <f>IF(OR($B28="",H$8=""),"",SUMIFS($E$47:$E$246,$B$47:$B$246,$B28,$C$47:$C$246,H$8,$H$47:$H$246,$C$6))</f>
        <v/>
      </c>
      <c r="I28" s="59">
        <f>IF(OR($B28="",I$8=""),"",SUMIFS($E$47:$E$246,$B$47:$B$246,$B28,$C$47:$C$246,I$8,$H$47:$H$246,$C$6))</f>
        <v/>
      </c>
      <c r="J28" s="59">
        <f>IF(OR($B28="",J$8=""),"",SUMIFS($E$47:$E$246,$B$47:$B$246,$B28,$C$47:$C$246,J$8,$H$47:$H$246,$C$6))</f>
        <v/>
      </c>
      <c r="K28" s="59">
        <f>IF(OR($B28="",K$8=""),"",SUMIFS($E$47:$E$246,$B$47:$B$246,$B28,$C$47:$C$246,K$8,$H$47:$H$246,$C$6))</f>
        <v/>
      </c>
      <c r="L28" s="59">
        <f>IF(OR($B28="",L$8=""),"",SUMIFS($E$47:$E$246,$B$47:$B$246,$B28,$C$47:$C$246,L$8,$H$47:$H$246,$C$6))</f>
        <v/>
      </c>
      <c r="M28" s="59">
        <f>IF(OR($B28="",M$8=""),"",SUMIFS($E$47:$E$246,$B$47:$B$246,$B28,$C$47:$C$246,M$8,$H$47:$H$246,$C$6))</f>
        <v/>
      </c>
      <c r="N28" s="59">
        <f>IF(OR($B28="",N$8=""),"",SUMIFS($E$47:$E$246,$B$47:$B$246,$B28,$C$47:$C$246,N$8,$H$47:$H$246,$C$6))</f>
        <v/>
      </c>
      <c r="O28" s="59">
        <f>IF(OR($B28="",O$8=""),"",SUMIFS($E$47:$E$246,$B$47:$B$246,$B28,$C$47:$C$246,O$8,$H$47:$H$246,$C$6))</f>
        <v/>
      </c>
      <c r="P28" s="59">
        <f>IF($B28="","",Q28-SUM(F28:O28))</f>
        <v/>
      </c>
      <c r="Q28" s="64">
        <f>IF($B28="","",SUMIFS($E$47:$E$246,$B$47:$B$246,$B28,$H$47:$H$246,$C$6))</f>
        <v/>
      </c>
      <c r="R28" s="49">
        <f>IF($B28="","",IF(AND($D28&lt;&gt;"Yes",Q28&gt;0),"W-9 needed",""))</f>
        <v/>
      </c>
    </row>
    <row r="29">
      <c r="B29" s="12" t="n"/>
      <c r="C29" s="13" t="n"/>
      <c r="D29" s="13" t="n"/>
      <c r="E29" s="57" t="n"/>
      <c r="F29" s="59">
        <f>IF(OR($B29="",F$8=""),"",SUMIFS($E$47:$E$246,$B$47:$B$246,$B29,$C$47:$C$246,F$8,$H$47:$H$246,$C$6))</f>
        <v/>
      </c>
      <c r="G29" s="59">
        <f>IF(OR($B29="",G$8=""),"",SUMIFS($E$47:$E$246,$B$47:$B$246,$B29,$C$47:$C$246,G$8,$H$47:$H$246,$C$6))</f>
        <v/>
      </c>
      <c r="H29" s="59">
        <f>IF(OR($B29="",H$8=""),"",SUMIFS($E$47:$E$246,$B$47:$B$246,$B29,$C$47:$C$246,H$8,$H$47:$H$246,$C$6))</f>
        <v/>
      </c>
      <c r="I29" s="59">
        <f>IF(OR($B29="",I$8=""),"",SUMIFS($E$47:$E$246,$B$47:$B$246,$B29,$C$47:$C$246,I$8,$H$47:$H$246,$C$6))</f>
        <v/>
      </c>
      <c r="J29" s="59">
        <f>IF(OR($B29="",J$8=""),"",SUMIFS($E$47:$E$246,$B$47:$B$246,$B29,$C$47:$C$246,J$8,$H$47:$H$246,$C$6))</f>
        <v/>
      </c>
      <c r="K29" s="59">
        <f>IF(OR($B29="",K$8=""),"",SUMIFS($E$47:$E$246,$B$47:$B$246,$B29,$C$47:$C$246,K$8,$H$47:$H$246,$C$6))</f>
        <v/>
      </c>
      <c r="L29" s="59">
        <f>IF(OR($B29="",L$8=""),"",SUMIFS($E$47:$E$246,$B$47:$B$246,$B29,$C$47:$C$246,L$8,$H$47:$H$246,$C$6))</f>
        <v/>
      </c>
      <c r="M29" s="59">
        <f>IF(OR($B29="",M$8=""),"",SUMIFS($E$47:$E$246,$B$47:$B$246,$B29,$C$47:$C$246,M$8,$H$47:$H$246,$C$6))</f>
        <v/>
      </c>
      <c r="N29" s="59">
        <f>IF(OR($B29="",N$8=""),"",SUMIFS($E$47:$E$246,$B$47:$B$246,$B29,$C$47:$C$246,N$8,$H$47:$H$246,$C$6))</f>
        <v/>
      </c>
      <c r="O29" s="59">
        <f>IF(OR($B29="",O$8=""),"",SUMIFS($E$47:$E$246,$B$47:$B$246,$B29,$C$47:$C$246,O$8,$H$47:$H$246,$C$6))</f>
        <v/>
      </c>
      <c r="P29" s="59">
        <f>IF($B29="","",Q29-SUM(F29:O29))</f>
        <v/>
      </c>
      <c r="Q29" s="64">
        <f>IF($B29="","",SUMIFS($E$47:$E$246,$B$47:$B$246,$B29,$H$47:$H$246,$C$6))</f>
        <v/>
      </c>
      <c r="R29" s="49">
        <f>IF($B29="","",IF(AND($D29&lt;&gt;"Yes",Q29&gt;0),"W-9 needed",""))</f>
        <v/>
      </c>
    </row>
    <row r="30">
      <c r="B30" s="12" t="n"/>
      <c r="C30" s="13" t="n"/>
      <c r="D30" s="13" t="n"/>
      <c r="E30" s="57" t="n"/>
      <c r="F30" s="59">
        <f>IF(OR($B30="",F$8=""),"",SUMIFS($E$47:$E$246,$B$47:$B$246,$B30,$C$47:$C$246,F$8,$H$47:$H$246,$C$6))</f>
        <v/>
      </c>
      <c r="G30" s="59">
        <f>IF(OR($B30="",G$8=""),"",SUMIFS($E$47:$E$246,$B$47:$B$246,$B30,$C$47:$C$246,G$8,$H$47:$H$246,$C$6))</f>
        <v/>
      </c>
      <c r="H30" s="59">
        <f>IF(OR($B30="",H$8=""),"",SUMIFS($E$47:$E$246,$B$47:$B$246,$B30,$C$47:$C$246,H$8,$H$47:$H$246,$C$6))</f>
        <v/>
      </c>
      <c r="I30" s="59">
        <f>IF(OR($B30="",I$8=""),"",SUMIFS($E$47:$E$246,$B$47:$B$246,$B30,$C$47:$C$246,I$8,$H$47:$H$246,$C$6))</f>
        <v/>
      </c>
      <c r="J30" s="59">
        <f>IF(OR($B30="",J$8=""),"",SUMIFS($E$47:$E$246,$B$47:$B$246,$B30,$C$47:$C$246,J$8,$H$47:$H$246,$C$6))</f>
        <v/>
      </c>
      <c r="K30" s="59">
        <f>IF(OR($B30="",K$8=""),"",SUMIFS($E$47:$E$246,$B$47:$B$246,$B30,$C$47:$C$246,K$8,$H$47:$H$246,$C$6))</f>
        <v/>
      </c>
      <c r="L30" s="59">
        <f>IF(OR($B30="",L$8=""),"",SUMIFS($E$47:$E$246,$B$47:$B$246,$B30,$C$47:$C$246,L$8,$H$47:$H$246,$C$6))</f>
        <v/>
      </c>
      <c r="M30" s="59">
        <f>IF(OR($B30="",M$8=""),"",SUMIFS($E$47:$E$246,$B$47:$B$246,$B30,$C$47:$C$246,M$8,$H$47:$H$246,$C$6))</f>
        <v/>
      </c>
      <c r="N30" s="59">
        <f>IF(OR($B30="",N$8=""),"",SUMIFS($E$47:$E$246,$B$47:$B$246,$B30,$C$47:$C$246,N$8,$H$47:$H$246,$C$6))</f>
        <v/>
      </c>
      <c r="O30" s="59">
        <f>IF(OR($B30="",O$8=""),"",SUMIFS($E$47:$E$246,$B$47:$B$246,$B30,$C$47:$C$246,O$8,$H$47:$H$246,$C$6))</f>
        <v/>
      </c>
      <c r="P30" s="59">
        <f>IF($B30="","",Q30-SUM(F30:O30))</f>
        <v/>
      </c>
      <c r="Q30" s="64">
        <f>IF($B30="","",SUMIFS($E$47:$E$246,$B$47:$B$246,$B30,$H$47:$H$246,$C$6))</f>
        <v/>
      </c>
      <c r="R30" s="49">
        <f>IF($B30="","",IF(AND($D30&lt;&gt;"Yes",Q30&gt;0),"W-9 needed",""))</f>
        <v/>
      </c>
    </row>
    <row r="31">
      <c r="B31" s="12" t="n"/>
      <c r="C31" s="13" t="n"/>
      <c r="D31" s="13" t="n"/>
      <c r="E31" s="57" t="n"/>
      <c r="F31" s="59">
        <f>IF(OR($B31="",F$8=""),"",SUMIFS($E$47:$E$246,$B$47:$B$246,$B31,$C$47:$C$246,F$8,$H$47:$H$246,$C$6))</f>
        <v/>
      </c>
      <c r="G31" s="59">
        <f>IF(OR($B31="",G$8=""),"",SUMIFS($E$47:$E$246,$B$47:$B$246,$B31,$C$47:$C$246,G$8,$H$47:$H$246,$C$6))</f>
        <v/>
      </c>
      <c r="H31" s="59">
        <f>IF(OR($B31="",H$8=""),"",SUMIFS($E$47:$E$246,$B$47:$B$246,$B31,$C$47:$C$246,H$8,$H$47:$H$246,$C$6))</f>
        <v/>
      </c>
      <c r="I31" s="59">
        <f>IF(OR($B31="",I$8=""),"",SUMIFS($E$47:$E$246,$B$47:$B$246,$B31,$C$47:$C$246,I$8,$H$47:$H$246,$C$6))</f>
        <v/>
      </c>
      <c r="J31" s="59">
        <f>IF(OR($B31="",J$8=""),"",SUMIFS($E$47:$E$246,$B$47:$B$246,$B31,$C$47:$C$246,J$8,$H$47:$H$246,$C$6))</f>
        <v/>
      </c>
      <c r="K31" s="59">
        <f>IF(OR($B31="",K$8=""),"",SUMIFS($E$47:$E$246,$B$47:$B$246,$B31,$C$47:$C$246,K$8,$H$47:$H$246,$C$6))</f>
        <v/>
      </c>
      <c r="L31" s="59">
        <f>IF(OR($B31="",L$8=""),"",SUMIFS($E$47:$E$246,$B$47:$B$246,$B31,$C$47:$C$246,L$8,$H$47:$H$246,$C$6))</f>
        <v/>
      </c>
      <c r="M31" s="59">
        <f>IF(OR($B31="",M$8=""),"",SUMIFS($E$47:$E$246,$B$47:$B$246,$B31,$C$47:$C$246,M$8,$H$47:$H$246,$C$6))</f>
        <v/>
      </c>
      <c r="N31" s="59">
        <f>IF(OR($B31="",N$8=""),"",SUMIFS($E$47:$E$246,$B$47:$B$246,$B31,$C$47:$C$246,N$8,$H$47:$H$246,$C$6))</f>
        <v/>
      </c>
      <c r="O31" s="59">
        <f>IF(OR($B31="",O$8=""),"",SUMIFS($E$47:$E$246,$B$47:$B$246,$B31,$C$47:$C$246,O$8,$H$47:$H$246,$C$6))</f>
        <v/>
      </c>
      <c r="P31" s="59">
        <f>IF($B31="","",Q31-SUM(F31:O31))</f>
        <v/>
      </c>
      <c r="Q31" s="64">
        <f>IF($B31="","",SUMIFS($E$47:$E$246,$B$47:$B$246,$B31,$H$47:$H$246,$C$6))</f>
        <v/>
      </c>
      <c r="R31" s="49">
        <f>IF($B31="","",IF(AND($D31&lt;&gt;"Yes",Q31&gt;0),"W-9 needed",""))</f>
        <v/>
      </c>
    </row>
    <row r="32">
      <c r="B32" s="12" t="n"/>
      <c r="C32" s="13" t="n"/>
      <c r="D32" s="13" t="n"/>
      <c r="E32" s="57" t="n"/>
      <c r="F32" s="59">
        <f>IF(OR($B32="",F$8=""),"",SUMIFS($E$47:$E$246,$B$47:$B$246,$B32,$C$47:$C$246,F$8,$H$47:$H$246,$C$6))</f>
        <v/>
      </c>
      <c r="G32" s="59">
        <f>IF(OR($B32="",G$8=""),"",SUMIFS($E$47:$E$246,$B$47:$B$246,$B32,$C$47:$C$246,G$8,$H$47:$H$246,$C$6))</f>
        <v/>
      </c>
      <c r="H32" s="59">
        <f>IF(OR($B32="",H$8=""),"",SUMIFS($E$47:$E$246,$B$47:$B$246,$B32,$C$47:$C$246,H$8,$H$47:$H$246,$C$6))</f>
        <v/>
      </c>
      <c r="I32" s="59">
        <f>IF(OR($B32="",I$8=""),"",SUMIFS($E$47:$E$246,$B$47:$B$246,$B32,$C$47:$C$246,I$8,$H$47:$H$246,$C$6))</f>
        <v/>
      </c>
      <c r="J32" s="59">
        <f>IF(OR($B32="",J$8=""),"",SUMIFS($E$47:$E$246,$B$47:$B$246,$B32,$C$47:$C$246,J$8,$H$47:$H$246,$C$6))</f>
        <v/>
      </c>
      <c r="K32" s="59">
        <f>IF(OR($B32="",K$8=""),"",SUMIFS($E$47:$E$246,$B$47:$B$246,$B32,$C$47:$C$246,K$8,$H$47:$H$246,$C$6))</f>
        <v/>
      </c>
      <c r="L32" s="59">
        <f>IF(OR($B32="",L$8=""),"",SUMIFS($E$47:$E$246,$B$47:$B$246,$B32,$C$47:$C$246,L$8,$H$47:$H$246,$C$6))</f>
        <v/>
      </c>
      <c r="M32" s="59">
        <f>IF(OR($B32="",M$8=""),"",SUMIFS($E$47:$E$246,$B$47:$B$246,$B32,$C$47:$C$246,M$8,$H$47:$H$246,$C$6))</f>
        <v/>
      </c>
      <c r="N32" s="59">
        <f>IF(OR($B32="",N$8=""),"",SUMIFS($E$47:$E$246,$B$47:$B$246,$B32,$C$47:$C$246,N$8,$H$47:$H$246,$C$6))</f>
        <v/>
      </c>
      <c r="O32" s="59">
        <f>IF(OR($B32="",O$8=""),"",SUMIFS($E$47:$E$246,$B$47:$B$246,$B32,$C$47:$C$246,O$8,$H$47:$H$246,$C$6))</f>
        <v/>
      </c>
      <c r="P32" s="59">
        <f>IF($B32="","",Q32-SUM(F32:O32))</f>
        <v/>
      </c>
      <c r="Q32" s="64">
        <f>IF($B32="","",SUMIFS($E$47:$E$246,$B$47:$B$246,$B32,$H$47:$H$246,$C$6))</f>
        <v/>
      </c>
      <c r="R32" s="49">
        <f>IF($B32="","",IF(AND($D32&lt;&gt;"Yes",Q32&gt;0),"W-9 needed",""))</f>
        <v/>
      </c>
    </row>
    <row r="33">
      <c r="B33" s="12" t="n"/>
      <c r="C33" s="13" t="n"/>
      <c r="D33" s="13" t="n"/>
      <c r="E33" s="57" t="n"/>
      <c r="F33" s="59">
        <f>IF(OR($B33="",F$8=""),"",SUMIFS($E$47:$E$246,$B$47:$B$246,$B33,$C$47:$C$246,F$8,$H$47:$H$246,$C$6))</f>
        <v/>
      </c>
      <c r="G33" s="59">
        <f>IF(OR($B33="",G$8=""),"",SUMIFS($E$47:$E$246,$B$47:$B$246,$B33,$C$47:$C$246,G$8,$H$47:$H$246,$C$6))</f>
        <v/>
      </c>
      <c r="H33" s="59">
        <f>IF(OR($B33="",H$8=""),"",SUMIFS($E$47:$E$246,$B$47:$B$246,$B33,$C$47:$C$246,H$8,$H$47:$H$246,$C$6))</f>
        <v/>
      </c>
      <c r="I33" s="59">
        <f>IF(OR($B33="",I$8=""),"",SUMIFS($E$47:$E$246,$B$47:$B$246,$B33,$C$47:$C$246,I$8,$H$47:$H$246,$C$6))</f>
        <v/>
      </c>
      <c r="J33" s="59">
        <f>IF(OR($B33="",J$8=""),"",SUMIFS($E$47:$E$246,$B$47:$B$246,$B33,$C$47:$C$246,J$8,$H$47:$H$246,$C$6))</f>
        <v/>
      </c>
      <c r="K33" s="59">
        <f>IF(OR($B33="",K$8=""),"",SUMIFS($E$47:$E$246,$B$47:$B$246,$B33,$C$47:$C$246,K$8,$H$47:$H$246,$C$6))</f>
        <v/>
      </c>
      <c r="L33" s="59">
        <f>IF(OR($B33="",L$8=""),"",SUMIFS($E$47:$E$246,$B$47:$B$246,$B33,$C$47:$C$246,L$8,$H$47:$H$246,$C$6))</f>
        <v/>
      </c>
      <c r="M33" s="59">
        <f>IF(OR($B33="",M$8=""),"",SUMIFS($E$47:$E$246,$B$47:$B$246,$B33,$C$47:$C$246,M$8,$H$47:$H$246,$C$6))</f>
        <v/>
      </c>
      <c r="N33" s="59">
        <f>IF(OR($B33="",N$8=""),"",SUMIFS($E$47:$E$246,$B$47:$B$246,$B33,$C$47:$C$246,N$8,$H$47:$H$246,$C$6))</f>
        <v/>
      </c>
      <c r="O33" s="59">
        <f>IF(OR($B33="",O$8=""),"",SUMIFS($E$47:$E$246,$B$47:$B$246,$B33,$C$47:$C$246,O$8,$H$47:$H$246,$C$6))</f>
        <v/>
      </c>
      <c r="P33" s="59">
        <f>IF($B33="","",Q33-SUM(F33:O33))</f>
        <v/>
      </c>
      <c r="Q33" s="64">
        <f>IF($B33="","",SUMIFS($E$47:$E$246,$B$47:$B$246,$B33,$H$47:$H$246,$C$6))</f>
        <v/>
      </c>
      <c r="R33" s="49">
        <f>IF($B33="","",IF(AND($D33&lt;&gt;"Yes",Q33&gt;0),"W-9 needed",""))</f>
        <v/>
      </c>
    </row>
    <row r="34">
      <c r="B34" s="12" t="n"/>
      <c r="C34" s="13" t="n"/>
      <c r="D34" s="13" t="n"/>
      <c r="E34" s="57" t="n"/>
      <c r="F34" s="59">
        <f>IF(OR($B34="",F$8=""),"",SUMIFS($E$47:$E$246,$B$47:$B$246,$B34,$C$47:$C$246,F$8,$H$47:$H$246,$C$6))</f>
        <v/>
      </c>
      <c r="G34" s="59">
        <f>IF(OR($B34="",G$8=""),"",SUMIFS($E$47:$E$246,$B$47:$B$246,$B34,$C$47:$C$246,G$8,$H$47:$H$246,$C$6))</f>
        <v/>
      </c>
      <c r="H34" s="59">
        <f>IF(OR($B34="",H$8=""),"",SUMIFS($E$47:$E$246,$B$47:$B$246,$B34,$C$47:$C$246,H$8,$H$47:$H$246,$C$6))</f>
        <v/>
      </c>
      <c r="I34" s="59">
        <f>IF(OR($B34="",I$8=""),"",SUMIFS($E$47:$E$246,$B$47:$B$246,$B34,$C$47:$C$246,I$8,$H$47:$H$246,$C$6))</f>
        <v/>
      </c>
      <c r="J34" s="59">
        <f>IF(OR($B34="",J$8=""),"",SUMIFS($E$47:$E$246,$B$47:$B$246,$B34,$C$47:$C$246,J$8,$H$47:$H$246,$C$6))</f>
        <v/>
      </c>
      <c r="K34" s="59">
        <f>IF(OR($B34="",K$8=""),"",SUMIFS($E$47:$E$246,$B$47:$B$246,$B34,$C$47:$C$246,K$8,$H$47:$H$246,$C$6))</f>
        <v/>
      </c>
      <c r="L34" s="59">
        <f>IF(OR($B34="",L$8=""),"",SUMIFS($E$47:$E$246,$B$47:$B$246,$B34,$C$47:$C$246,L$8,$H$47:$H$246,$C$6))</f>
        <v/>
      </c>
      <c r="M34" s="59">
        <f>IF(OR($B34="",M$8=""),"",SUMIFS($E$47:$E$246,$B$47:$B$246,$B34,$C$47:$C$246,M$8,$H$47:$H$246,$C$6))</f>
        <v/>
      </c>
      <c r="N34" s="59">
        <f>IF(OR($B34="",N$8=""),"",SUMIFS($E$47:$E$246,$B$47:$B$246,$B34,$C$47:$C$246,N$8,$H$47:$H$246,$C$6))</f>
        <v/>
      </c>
      <c r="O34" s="59">
        <f>IF(OR($B34="",O$8=""),"",SUMIFS($E$47:$E$246,$B$47:$B$246,$B34,$C$47:$C$246,O$8,$H$47:$H$246,$C$6))</f>
        <v/>
      </c>
      <c r="P34" s="59">
        <f>IF($B34="","",Q34-SUM(F34:O34))</f>
        <v/>
      </c>
      <c r="Q34" s="64">
        <f>IF($B34="","",SUMIFS($E$47:$E$246,$B$47:$B$246,$B34,$H$47:$H$246,$C$6))</f>
        <v/>
      </c>
      <c r="R34" s="49">
        <f>IF($B34="","",IF(AND($D34&lt;&gt;"Yes",Q34&gt;0),"W-9 needed",""))</f>
        <v/>
      </c>
    </row>
    <row r="35">
      <c r="B35" s="12" t="n"/>
      <c r="C35" s="13" t="n"/>
      <c r="D35" s="13" t="n"/>
      <c r="E35" s="57" t="n"/>
      <c r="F35" s="59">
        <f>IF(OR($B35="",F$8=""),"",SUMIFS($E$47:$E$246,$B$47:$B$246,$B35,$C$47:$C$246,F$8,$H$47:$H$246,$C$6))</f>
        <v/>
      </c>
      <c r="G35" s="59">
        <f>IF(OR($B35="",G$8=""),"",SUMIFS($E$47:$E$246,$B$47:$B$246,$B35,$C$47:$C$246,G$8,$H$47:$H$246,$C$6))</f>
        <v/>
      </c>
      <c r="H35" s="59">
        <f>IF(OR($B35="",H$8=""),"",SUMIFS($E$47:$E$246,$B$47:$B$246,$B35,$C$47:$C$246,H$8,$H$47:$H$246,$C$6))</f>
        <v/>
      </c>
      <c r="I35" s="59">
        <f>IF(OR($B35="",I$8=""),"",SUMIFS($E$47:$E$246,$B$47:$B$246,$B35,$C$47:$C$246,I$8,$H$47:$H$246,$C$6))</f>
        <v/>
      </c>
      <c r="J35" s="59">
        <f>IF(OR($B35="",J$8=""),"",SUMIFS($E$47:$E$246,$B$47:$B$246,$B35,$C$47:$C$246,J$8,$H$47:$H$246,$C$6))</f>
        <v/>
      </c>
      <c r="K35" s="59">
        <f>IF(OR($B35="",K$8=""),"",SUMIFS($E$47:$E$246,$B$47:$B$246,$B35,$C$47:$C$246,K$8,$H$47:$H$246,$C$6))</f>
        <v/>
      </c>
      <c r="L35" s="59">
        <f>IF(OR($B35="",L$8=""),"",SUMIFS($E$47:$E$246,$B$47:$B$246,$B35,$C$47:$C$246,L$8,$H$47:$H$246,$C$6))</f>
        <v/>
      </c>
      <c r="M35" s="59">
        <f>IF(OR($B35="",M$8=""),"",SUMIFS($E$47:$E$246,$B$47:$B$246,$B35,$C$47:$C$246,M$8,$H$47:$H$246,$C$6))</f>
        <v/>
      </c>
      <c r="N35" s="59">
        <f>IF(OR($B35="",N$8=""),"",SUMIFS($E$47:$E$246,$B$47:$B$246,$B35,$C$47:$C$246,N$8,$H$47:$H$246,$C$6))</f>
        <v/>
      </c>
      <c r="O35" s="59">
        <f>IF(OR($B35="",O$8=""),"",SUMIFS($E$47:$E$246,$B$47:$B$246,$B35,$C$47:$C$246,O$8,$H$47:$H$246,$C$6))</f>
        <v/>
      </c>
      <c r="P35" s="59">
        <f>IF($B35="","",Q35-SUM(F35:O35))</f>
        <v/>
      </c>
      <c r="Q35" s="64">
        <f>IF($B35="","",SUMIFS($E$47:$E$246,$B$47:$B$246,$B35,$H$47:$H$246,$C$6))</f>
        <v/>
      </c>
      <c r="R35" s="49">
        <f>IF($B35="","",IF(AND($D35&lt;&gt;"Yes",Q35&gt;0),"W-9 needed",""))</f>
        <v/>
      </c>
    </row>
    <row r="36">
      <c r="B36" s="12" t="n"/>
      <c r="C36" s="13" t="n"/>
      <c r="D36" s="13" t="n"/>
      <c r="E36" s="57" t="n"/>
      <c r="F36" s="59">
        <f>IF(OR($B36="",F$8=""),"",SUMIFS($E$47:$E$246,$B$47:$B$246,$B36,$C$47:$C$246,F$8,$H$47:$H$246,$C$6))</f>
        <v/>
      </c>
      <c r="G36" s="59">
        <f>IF(OR($B36="",G$8=""),"",SUMIFS($E$47:$E$246,$B$47:$B$246,$B36,$C$47:$C$246,G$8,$H$47:$H$246,$C$6))</f>
        <v/>
      </c>
      <c r="H36" s="59">
        <f>IF(OR($B36="",H$8=""),"",SUMIFS($E$47:$E$246,$B$47:$B$246,$B36,$C$47:$C$246,H$8,$H$47:$H$246,$C$6))</f>
        <v/>
      </c>
      <c r="I36" s="59">
        <f>IF(OR($B36="",I$8=""),"",SUMIFS($E$47:$E$246,$B$47:$B$246,$B36,$C$47:$C$246,I$8,$H$47:$H$246,$C$6))</f>
        <v/>
      </c>
      <c r="J36" s="59">
        <f>IF(OR($B36="",J$8=""),"",SUMIFS($E$47:$E$246,$B$47:$B$246,$B36,$C$47:$C$246,J$8,$H$47:$H$246,$C$6))</f>
        <v/>
      </c>
      <c r="K36" s="59">
        <f>IF(OR($B36="",K$8=""),"",SUMIFS($E$47:$E$246,$B$47:$B$246,$B36,$C$47:$C$246,K$8,$H$47:$H$246,$C$6))</f>
        <v/>
      </c>
      <c r="L36" s="59">
        <f>IF(OR($B36="",L$8=""),"",SUMIFS($E$47:$E$246,$B$47:$B$246,$B36,$C$47:$C$246,L$8,$H$47:$H$246,$C$6))</f>
        <v/>
      </c>
      <c r="M36" s="59">
        <f>IF(OR($B36="",M$8=""),"",SUMIFS($E$47:$E$246,$B$47:$B$246,$B36,$C$47:$C$246,M$8,$H$47:$H$246,$C$6))</f>
        <v/>
      </c>
      <c r="N36" s="59">
        <f>IF(OR($B36="",N$8=""),"",SUMIFS($E$47:$E$246,$B$47:$B$246,$B36,$C$47:$C$246,N$8,$H$47:$H$246,$C$6))</f>
        <v/>
      </c>
      <c r="O36" s="59">
        <f>IF(OR($B36="",O$8=""),"",SUMIFS($E$47:$E$246,$B$47:$B$246,$B36,$C$47:$C$246,O$8,$H$47:$H$246,$C$6))</f>
        <v/>
      </c>
      <c r="P36" s="59">
        <f>IF($B36="","",Q36-SUM(F36:O36))</f>
        <v/>
      </c>
      <c r="Q36" s="64">
        <f>IF($B36="","",SUMIFS($E$47:$E$246,$B$47:$B$246,$B36,$H$47:$H$246,$C$6))</f>
        <v/>
      </c>
      <c r="R36" s="49">
        <f>IF($B36="","",IF(AND($D36&lt;&gt;"Yes",Q36&gt;0),"W-9 needed",""))</f>
        <v/>
      </c>
    </row>
    <row r="37">
      <c r="B37" s="12" t="n"/>
      <c r="C37" s="13" t="n"/>
      <c r="D37" s="13" t="n"/>
      <c r="E37" s="57" t="n"/>
      <c r="F37" s="59">
        <f>IF(OR($B37="",F$8=""),"",SUMIFS($E$47:$E$246,$B$47:$B$246,$B37,$C$47:$C$246,F$8,$H$47:$H$246,$C$6))</f>
        <v/>
      </c>
      <c r="G37" s="59">
        <f>IF(OR($B37="",G$8=""),"",SUMIFS($E$47:$E$246,$B$47:$B$246,$B37,$C$47:$C$246,G$8,$H$47:$H$246,$C$6))</f>
        <v/>
      </c>
      <c r="H37" s="59">
        <f>IF(OR($B37="",H$8=""),"",SUMIFS($E$47:$E$246,$B$47:$B$246,$B37,$C$47:$C$246,H$8,$H$47:$H$246,$C$6))</f>
        <v/>
      </c>
      <c r="I37" s="59">
        <f>IF(OR($B37="",I$8=""),"",SUMIFS($E$47:$E$246,$B$47:$B$246,$B37,$C$47:$C$246,I$8,$H$47:$H$246,$C$6))</f>
        <v/>
      </c>
      <c r="J37" s="59">
        <f>IF(OR($B37="",J$8=""),"",SUMIFS($E$47:$E$246,$B$47:$B$246,$B37,$C$47:$C$246,J$8,$H$47:$H$246,$C$6))</f>
        <v/>
      </c>
      <c r="K37" s="59">
        <f>IF(OR($B37="",K$8=""),"",SUMIFS($E$47:$E$246,$B$47:$B$246,$B37,$C$47:$C$246,K$8,$H$47:$H$246,$C$6))</f>
        <v/>
      </c>
      <c r="L37" s="59">
        <f>IF(OR($B37="",L$8=""),"",SUMIFS($E$47:$E$246,$B$47:$B$246,$B37,$C$47:$C$246,L$8,$H$47:$H$246,$C$6))</f>
        <v/>
      </c>
      <c r="M37" s="59">
        <f>IF(OR($B37="",M$8=""),"",SUMIFS($E$47:$E$246,$B$47:$B$246,$B37,$C$47:$C$246,M$8,$H$47:$H$246,$C$6))</f>
        <v/>
      </c>
      <c r="N37" s="59">
        <f>IF(OR($B37="",N$8=""),"",SUMIFS($E$47:$E$246,$B$47:$B$246,$B37,$C$47:$C$246,N$8,$H$47:$H$246,$C$6))</f>
        <v/>
      </c>
      <c r="O37" s="59">
        <f>IF(OR($B37="",O$8=""),"",SUMIFS($E$47:$E$246,$B$47:$B$246,$B37,$C$47:$C$246,O$8,$H$47:$H$246,$C$6))</f>
        <v/>
      </c>
      <c r="P37" s="59">
        <f>IF($B37="","",Q37-SUM(F37:O37))</f>
        <v/>
      </c>
      <c r="Q37" s="64">
        <f>IF($B37="","",SUMIFS($E$47:$E$246,$B$47:$B$246,$B37,$H$47:$H$246,$C$6))</f>
        <v/>
      </c>
      <c r="R37" s="49">
        <f>IF($B37="","",IF(AND($D37&lt;&gt;"Yes",Q37&gt;0),"W-9 needed",""))</f>
        <v/>
      </c>
    </row>
    <row r="38">
      <c r="B38" s="12" t="n"/>
      <c r="C38" s="13" t="n"/>
      <c r="D38" s="13" t="n"/>
      <c r="E38" s="57" t="n"/>
      <c r="F38" s="59">
        <f>IF(OR($B38="",F$8=""),"",SUMIFS($E$47:$E$246,$B$47:$B$246,$B38,$C$47:$C$246,F$8,$H$47:$H$246,$C$6))</f>
        <v/>
      </c>
      <c r="G38" s="59">
        <f>IF(OR($B38="",G$8=""),"",SUMIFS($E$47:$E$246,$B$47:$B$246,$B38,$C$47:$C$246,G$8,$H$47:$H$246,$C$6))</f>
        <v/>
      </c>
      <c r="H38" s="59">
        <f>IF(OR($B38="",H$8=""),"",SUMIFS($E$47:$E$246,$B$47:$B$246,$B38,$C$47:$C$246,H$8,$H$47:$H$246,$C$6))</f>
        <v/>
      </c>
      <c r="I38" s="59">
        <f>IF(OR($B38="",I$8=""),"",SUMIFS($E$47:$E$246,$B$47:$B$246,$B38,$C$47:$C$246,I$8,$H$47:$H$246,$C$6))</f>
        <v/>
      </c>
      <c r="J38" s="59">
        <f>IF(OR($B38="",J$8=""),"",SUMIFS($E$47:$E$246,$B$47:$B$246,$B38,$C$47:$C$246,J$8,$H$47:$H$246,$C$6))</f>
        <v/>
      </c>
      <c r="K38" s="59">
        <f>IF(OR($B38="",K$8=""),"",SUMIFS($E$47:$E$246,$B$47:$B$246,$B38,$C$47:$C$246,K$8,$H$47:$H$246,$C$6))</f>
        <v/>
      </c>
      <c r="L38" s="59">
        <f>IF(OR($B38="",L$8=""),"",SUMIFS($E$47:$E$246,$B$47:$B$246,$B38,$C$47:$C$246,L$8,$H$47:$H$246,$C$6))</f>
        <v/>
      </c>
      <c r="M38" s="59">
        <f>IF(OR($B38="",M$8=""),"",SUMIFS($E$47:$E$246,$B$47:$B$246,$B38,$C$47:$C$246,M$8,$H$47:$H$246,$C$6))</f>
        <v/>
      </c>
      <c r="N38" s="59">
        <f>IF(OR($B38="",N$8=""),"",SUMIFS($E$47:$E$246,$B$47:$B$246,$B38,$C$47:$C$246,N$8,$H$47:$H$246,$C$6))</f>
        <v/>
      </c>
      <c r="O38" s="59">
        <f>IF(OR($B38="",O$8=""),"",SUMIFS($E$47:$E$246,$B$47:$B$246,$B38,$C$47:$C$246,O$8,$H$47:$H$246,$C$6))</f>
        <v/>
      </c>
      <c r="P38" s="59">
        <f>IF($B38="","",Q38-SUM(F38:O38))</f>
        <v/>
      </c>
      <c r="Q38" s="64">
        <f>IF($B38="","",SUMIFS($E$47:$E$246,$B$47:$B$246,$B38,$H$47:$H$246,$C$6))</f>
        <v/>
      </c>
      <c r="R38" s="49">
        <f>IF($B38="","",IF(AND($D38&lt;&gt;"Yes",Q38&gt;0),"W-9 needed",""))</f>
        <v/>
      </c>
    </row>
    <row r="39">
      <c r="B39" s="12" t="n"/>
      <c r="C39" s="13" t="n"/>
      <c r="D39" s="13" t="n"/>
      <c r="E39" s="57" t="n"/>
      <c r="F39" s="59">
        <f>IF(OR($B39="",F$8=""),"",SUMIFS($E$47:$E$246,$B$47:$B$246,$B39,$C$47:$C$246,F$8,$H$47:$H$246,$C$6))</f>
        <v/>
      </c>
      <c r="G39" s="59">
        <f>IF(OR($B39="",G$8=""),"",SUMIFS($E$47:$E$246,$B$47:$B$246,$B39,$C$47:$C$246,G$8,$H$47:$H$246,$C$6))</f>
        <v/>
      </c>
      <c r="H39" s="59">
        <f>IF(OR($B39="",H$8=""),"",SUMIFS($E$47:$E$246,$B$47:$B$246,$B39,$C$47:$C$246,H$8,$H$47:$H$246,$C$6))</f>
        <v/>
      </c>
      <c r="I39" s="59">
        <f>IF(OR($B39="",I$8=""),"",SUMIFS($E$47:$E$246,$B$47:$B$246,$B39,$C$47:$C$246,I$8,$H$47:$H$246,$C$6))</f>
        <v/>
      </c>
      <c r="J39" s="59">
        <f>IF(OR($B39="",J$8=""),"",SUMIFS($E$47:$E$246,$B$47:$B$246,$B39,$C$47:$C$246,J$8,$H$47:$H$246,$C$6))</f>
        <v/>
      </c>
      <c r="K39" s="59">
        <f>IF(OR($B39="",K$8=""),"",SUMIFS($E$47:$E$246,$B$47:$B$246,$B39,$C$47:$C$246,K$8,$H$47:$H$246,$C$6))</f>
        <v/>
      </c>
      <c r="L39" s="59">
        <f>IF(OR($B39="",L$8=""),"",SUMIFS($E$47:$E$246,$B$47:$B$246,$B39,$C$47:$C$246,L$8,$H$47:$H$246,$C$6))</f>
        <v/>
      </c>
      <c r="M39" s="59">
        <f>IF(OR($B39="",M$8=""),"",SUMIFS($E$47:$E$246,$B$47:$B$246,$B39,$C$47:$C$246,M$8,$H$47:$H$246,$C$6))</f>
        <v/>
      </c>
      <c r="N39" s="59">
        <f>IF(OR($B39="",N$8=""),"",SUMIFS($E$47:$E$246,$B$47:$B$246,$B39,$C$47:$C$246,N$8,$H$47:$H$246,$C$6))</f>
        <v/>
      </c>
      <c r="O39" s="59">
        <f>IF(OR($B39="",O$8=""),"",SUMIFS($E$47:$E$246,$B$47:$B$246,$B39,$C$47:$C$246,O$8,$H$47:$H$246,$C$6))</f>
        <v/>
      </c>
      <c r="P39" s="59">
        <f>IF($B39="","",Q39-SUM(F39:O39))</f>
        <v/>
      </c>
      <c r="Q39" s="64">
        <f>IF($B39="","",SUMIFS($E$47:$E$246,$B$47:$B$246,$B39,$H$47:$H$246,$C$6))</f>
        <v/>
      </c>
      <c r="R39" s="49">
        <f>IF($B39="","",IF(AND($D39&lt;&gt;"Yes",Q39&gt;0),"W-9 needed",""))</f>
        <v/>
      </c>
    </row>
    <row r="40">
      <c r="B40" s="35" t="inlineStr">
        <is>
          <t>Total</t>
        </is>
      </c>
      <c r="C40" s="36" t="n"/>
      <c r="D40" s="36" t="n"/>
      <c r="E40" s="36" t="n"/>
      <c r="F40" s="66">
        <f>SUM(F10:F39)</f>
        <v/>
      </c>
      <c r="G40" s="66">
        <f>SUM(G10:G39)</f>
        <v/>
      </c>
      <c r="H40" s="66">
        <f>SUM(H10:H39)</f>
        <v/>
      </c>
      <c r="I40" s="66">
        <f>SUM(I10:I39)</f>
        <v/>
      </c>
      <c r="J40" s="66">
        <f>SUM(J10:J39)</f>
        <v/>
      </c>
      <c r="K40" s="66">
        <f>SUM(K10:K39)</f>
        <v/>
      </c>
      <c r="L40" s="66">
        <f>SUM(L10:L39)</f>
        <v/>
      </c>
      <c r="M40" s="66">
        <f>SUM(M10:M39)</f>
        <v/>
      </c>
      <c r="N40" s="66">
        <f>SUM(N10:N39)</f>
        <v/>
      </c>
      <c r="O40" s="66">
        <f>SUM(O10:O39)</f>
        <v/>
      </c>
      <c r="P40" s="66">
        <f>SUM(P10:P39)</f>
        <v/>
      </c>
      <c r="Q40" s="66">
        <f>SUM(Q10:Q39)</f>
        <v/>
      </c>
      <c r="R40" s="50" t="n"/>
    </row>
    <row r="41">
      <c r="B41" s="4" t="inlineStr">
        <is>
          <t>Subcontractors with no W-9 on file:</t>
        </is>
      </c>
      <c r="D41" s="51">
        <f>COUNTIFS(B10:B39,"&lt;&gt;",D10:D39,"&lt;&gt;Yes")</f>
        <v/>
      </c>
    </row>
    <row r="42">
      <c r="B42" s="4" t="inlineStr">
        <is>
          <t>Paid this year with no W-9:</t>
        </is>
      </c>
      <c r="D42" s="51">
        <f>COUNTIF(R10:R39,"W-9 needed")</f>
        <v/>
      </c>
    </row>
    <row r="43"/>
    <row r="44"/>
    <row r="45">
      <c r="B45" s="4" t="inlineStr">
        <is>
          <t>Payment log (one row per payment)</t>
        </is>
      </c>
      <c r="F45" s="2" t="inlineStr">
        <is>
          <t>Paid by: Check, Cash, Bank transfer, Card or Payment app.</t>
        </is>
      </c>
    </row>
    <row r="46" ht="34" customHeight="1">
      <c r="B46" s="9" t="inlineStr">
        <is>
          <t>SUBCONTRACTOR</t>
        </is>
      </c>
      <c r="C46" s="10" t="inlineStr">
        <is>
          <t>HOUSE</t>
        </is>
      </c>
      <c r="D46" s="10" t="inlineStr">
        <is>
          <t>DATE</t>
        </is>
      </c>
      <c r="E46" s="10" t="inlineStr">
        <is>
          <t>AMOUNT</t>
        </is>
      </c>
      <c r="F46" s="10" t="inlineStr">
        <is>
          <t>PAID BY</t>
        </is>
      </c>
      <c r="G46" s="10" t="inlineStr">
        <is>
          <t>INVOICE ON FILE?</t>
        </is>
      </c>
      <c r="H46" s="11" t="inlineStr">
        <is>
          <t>YEAR</t>
        </is>
      </c>
    </row>
    <row r="47">
      <c r="B47" s="12" t="inlineStr">
        <is>
          <t>Example Drywall &amp; Paint</t>
        </is>
      </c>
      <c r="C47" s="13" t="inlineStr">
        <is>
          <t>House 2</t>
        </is>
      </c>
      <c r="D47" s="57" t="n">
        <v>45820</v>
      </c>
      <c r="E47" s="58" t="n">
        <v>9900</v>
      </c>
      <c r="F47" s="13" t="inlineStr">
        <is>
          <t>Check</t>
        </is>
      </c>
      <c r="G47" s="13" t="inlineStr">
        <is>
          <t>Yes</t>
        </is>
      </c>
      <c r="H47" s="17">
        <f>IF(D47="","",YEAR(D47))</f>
        <v/>
      </c>
    </row>
    <row r="48">
      <c r="B48" s="12" t="inlineStr">
        <is>
          <t>Example Framing Co</t>
        </is>
      </c>
      <c r="C48" s="13" t="inlineStr">
        <is>
          <t>House 3</t>
        </is>
      </c>
      <c r="D48" s="57" t="n">
        <v>45918</v>
      </c>
      <c r="E48" s="58" t="n">
        <v>15200</v>
      </c>
      <c r="F48" s="13" t="inlineStr">
        <is>
          <t>Bank transfer</t>
        </is>
      </c>
      <c r="G48" s="13" t="inlineStr">
        <is>
          <t>Yes</t>
        </is>
      </c>
      <c r="H48" s="17">
        <f>IF(D48="","",YEAR(D48))</f>
        <v/>
      </c>
    </row>
    <row r="49">
      <c r="B49" s="12" t="inlineStr">
        <is>
          <t>Demo Plumbing Services</t>
        </is>
      </c>
      <c r="C49" s="13" t="inlineStr">
        <is>
          <t>House 3</t>
        </is>
      </c>
      <c r="D49" s="57" t="n">
        <v>45960</v>
      </c>
      <c r="E49" s="58" t="n">
        <v>8700</v>
      </c>
      <c r="F49" s="13" t="inlineStr">
        <is>
          <t>Bank transfer</t>
        </is>
      </c>
      <c r="G49" s="13" t="inlineStr">
        <is>
          <t>Yes</t>
        </is>
      </c>
      <c r="H49" s="17">
        <f>IF(D49="","",YEAR(D49))</f>
        <v/>
      </c>
    </row>
    <row r="50">
      <c r="B50" s="12" t="inlineStr">
        <is>
          <t>Example Drywall &amp; Paint</t>
        </is>
      </c>
      <c r="C50" s="13" t="inlineStr">
        <is>
          <t>House 3</t>
        </is>
      </c>
      <c r="D50" s="57" t="n">
        <v>46031</v>
      </c>
      <c r="E50" s="58" t="n">
        <v>3850</v>
      </c>
      <c r="F50" s="13" t="inlineStr">
        <is>
          <t>Check</t>
        </is>
      </c>
      <c r="G50" s="13" t="inlineStr">
        <is>
          <t>Yes</t>
        </is>
      </c>
      <c r="H50" s="17">
        <f>IF(D50="","",YEAR(D50))</f>
        <v/>
      </c>
    </row>
    <row r="51">
      <c r="B51" s="12" t="inlineStr">
        <is>
          <t>Mock Flooring Crew</t>
        </is>
      </c>
      <c r="C51" s="13" t="inlineStr">
        <is>
          <t>House 3</t>
        </is>
      </c>
      <c r="D51" s="57" t="n">
        <v>46034</v>
      </c>
      <c r="E51" s="58" t="n">
        <v>2400</v>
      </c>
      <c r="F51" s="13" t="inlineStr">
        <is>
          <t>Check</t>
        </is>
      </c>
      <c r="G51" s="13" t="inlineStr">
        <is>
          <t>Yes</t>
        </is>
      </c>
      <c r="H51" s="17">
        <f>IF(D51="","",YEAR(D51))</f>
        <v/>
      </c>
    </row>
    <row r="52">
      <c r="B52" s="12" t="inlineStr">
        <is>
          <t>Example Framing Co</t>
        </is>
      </c>
      <c r="C52" s="13" t="inlineStr">
        <is>
          <t>House 4</t>
        </is>
      </c>
      <c r="D52" s="57" t="n">
        <v>46038</v>
      </c>
      <c r="E52" s="58" t="n">
        <v>14600</v>
      </c>
      <c r="F52" s="13" t="inlineStr">
        <is>
          <t>Bank transfer</t>
        </is>
      </c>
      <c r="G52" s="13" t="inlineStr">
        <is>
          <t>Yes</t>
        </is>
      </c>
      <c r="H52" s="17">
        <f>IF(D52="","",YEAR(D52))</f>
        <v/>
      </c>
    </row>
    <row r="53">
      <c r="B53" s="12" t="inlineStr">
        <is>
          <t>Mock Roofing LLC</t>
        </is>
      </c>
      <c r="C53" s="13" t="inlineStr">
        <is>
          <t>House 4</t>
        </is>
      </c>
      <c r="D53" s="57" t="n">
        <v>46044</v>
      </c>
      <c r="E53" s="58" t="n">
        <v>6700</v>
      </c>
      <c r="F53" s="13" t="inlineStr">
        <is>
          <t>Check</t>
        </is>
      </c>
      <c r="G53" s="13" t="inlineStr">
        <is>
          <t>Yes</t>
        </is>
      </c>
      <c r="H53" s="17">
        <f>IF(D53="","",YEAR(D53))</f>
        <v/>
      </c>
    </row>
    <row r="54">
      <c r="B54" s="12" t="inlineStr">
        <is>
          <t>Demo Plumbing Services</t>
        </is>
      </c>
      <c r="C54" s="13" t="inlineStr">
        <is>
          <t>House 4</t>
        </is>
      </c>
      <c r="D54" s="57" t="n">
        <v>46052</v>
      </c>
      <c r="E54" s="58" t="n">
        <v>9800</v>
      </c>
      <c r="F54" s="13" t="inlineStr">
        <is>
          <t>Bank transfer</t>
        </is>
      </c>
      <c r="G54" s="13" t="inlineStr">
        <is>
          <t>Yes</t>
        </is>
      </c>
      <c r="H54" s="17">
        <f>IF(D54="","",YEAR(D54))</f>
        <v/>
      </c>
    </row>
    <row r="55">
      <c r="B55" s="12" t="inlineStr">
        <is>
          <t>Test Electric Inc</t>
        </is>
      </c>
      <c r="C55" s="13" t="inlineStr">
        <is>
          <t>House 4</t>
        </is>
      </c>
      <c r="D55" s="57" t="n">
        <v>46059</v>
      </c>
      <c r="E55" s="58" t="n">
        <v>8900</v>
      </c>
      <c r="F55" s="13" t="inlineStr">
        <is>
          <t>Bank transfer</t>
        </is>
      </c>
      <c r="G55" s="13" t="inlineStr">
        <is>
          <t>Yes</t>
        </is>
      </c>
      <c r="H55" s="17">
        <f>IF(D55="","",YEAR(D55))</f>
        <v/>
      </c>
    </row>
    <row r="56">
      <c r="B56" s="12" t="inlineStr">
        <is>
          <t>Sample HVAC Partners</t>
        </is>
      </c>
      <c r="C56" s="13" t="inlineStr">
        <is>
          <t>House 4</t>
        </is>
      </c>
      <c r="D56" s="57" t="n">
        <v>46073</v>
      </c>
      <c r="E56" s="58" t="n">
        <v>8100</v>
      </c>
      <c r="F56" s="13" t="inlineStr">
        <is>
          <t>Bank transfer</t>
        </is>
      </c>
      <c r="G56" s="13" t="inlineStr">
        <is>
          <t>Yes</t>
        </is>
      </c>
      <c r="H56" s="17">
        <f>IF(D56="","",YEAR(D56))</f>
        <v/>
      </c>
    </row>
    <row r="57">
      <c r="B57" s="12" t="inlineStr">
        <is>
          <t>Example Drywall &amp; Paint</t>
        </is>
      </c>
      <c r="C57" s="13" t="inlineStr">
        <is>
          <t>House 4</t>
        </is>
      </c>
      <c r="D57" s="57" t="n">
        <v>46108</v>
      </c>
      <c r="E57" s="58" t="n">
        <v>11400</v>
      </c>
      <c r="F57" s="13" t="inlineStr">
        <is>
          <t>Check</t>
        </is>
      </c>
      <c r="G57" s="13" t="inlineStr">
        <is>
          <t>Yes</t>
        </is>
      </c>
      <c r="H57" s="17">
        <f>IF(D57="","",YEAR(D57))</f>
        <v/>
      </c>
    </row>
    <row r="58">
      <c r="B58" s="12" t="inlineStr">
        <is>
          <t>Mock Flooring Crew</t>
        </is>
      </c>
      <c r="C58" s="13" t="inlineStr">
        <is>
          <t>House 4</t>
        </is>
      </c>
      <c r="D58" s="57" t="n">
        <v>46122</v>
      </c>
      <c r="E58" s="58" t="n">
        <v>7950</v>
      </c>
      <c r="F58" s="13" t="inlineStr">
        <is>
          <t>Check</t>
        </is>
      </c>
      <c r="G58" s="13" t="inlineStr">
        <is>
          <t>Yes</t>
        </is>
      </c>
      <c r="H58" s="17">
        <f>IF(D58="","",YEAR(D58))</f>
        <v/>
      </c>
    </row>
    <row r="59">
      <c r="B59" s="12" t="inlineStr">
        <is>
          <t>Sample Concrete &amp; Foundation</t>
        </is>
      </c>
      <c r="C59" s="13" t="inlineStr">
        <is>
          <t>House 4</t>
        </is>
      </c>
      <c r="D59" s="57" t="n">
        <v>46136</v>
      </c>
      <c r="E59" s="58" t="n">
        <v>3200</v>
      </c>
      <c r="F59" s="13" t="inlineStr">
        <is>
          <t>Bank transfer</t>
        </is>
      </c>
      <c r="G59" s="13" t="inlineStr">
        <is>
          <t>Yes</t>
        </is>
      </c>
      <c r="H59" s="17">
        <f>IF(D59="","",YEAR(D59))</f>
        <v/>
      </c>
    </row>
    <row r="60">
      <c r="B60" s="12" t="inlineStr">
        <is>
          <t>Demo Landscape Co</t>
        </is>
      </c>
      <c r="C60" s="13" t="inlineStr">
        <is>
          <t>House 4</t>
        </is>
      </c>
      <c r="D60" s="57" t="n">
        <v>46144</v>
      </c>
      <c r="E60" s="58" t="n">
        <v>4100</v>
      </c>
      <c r="F60" s="13" t="inlineStr">
        <is>
          <t>Cash</t>
        </is>
      </c>
      <c r="G60" s="13" t="inlineStr">
        <is>
          <t>Yes</t>
        </is>
      </c>
      <c r="H60" s="17">
        <f>IF(D60="","",YEAR(D60))</f>
        <v/>
      </c>
    </row>
    <row r="61">
      <c r="B61" s="12" t="inlineStr">
        <is>
          <t>Sample Concrete &amp; Foundation</t>
        </is>
      </c>
      <c r="C61" s="13" t="inlineStr">
        <is>
          <t>House 5</t>
        </is>
      </c>
      <c r="D61" s="57" t="n">
        <v>46197</v>
      </c>
      <c r="E61" s="58" t="n">
        <v>18900</v>
      </c>
      <c r="F61" s="13" t="inlineStr">
        <is>
          <t>Bank transfer</t>
        </is>
      </c>
      <c r="G61" s="13" t="inlineStr">
        <is>
          <t>Yes</t>
        </is>
      </c>
      <c r="H61" s="17">
        <f>IF(D61="","",YEAR(D61))</f>
        <v/>
      </c>
    </row>
    <row r="62">
      <c r="B62" s="12" t="inlineStr">
        <is>
          <t>Sample Concrete &amp; Foundation</t>
        </is>
      </c>
      <c r="C62" s="13" t="inlineStr">
        <is>
          <t>House 5</t>
        </is>
      </c>
      <c r="D62" s="57" t="n">
        <v>46234</v>
      </c>
      <c r="E62" s="58" t="n">
        <v>21300</v>
      </c>
      <c r="F62" s="13" t="inlineStr">
        <is>
          <t>Bank transfer</t>
        </is>
      </c>
      <c r="G62" s="13" t="inlineStr">
        <is>
          <t>Yes</t>
        </is>
      </c>
      <c r="H62" s="17">
        <f>IF(D62="","",YEAR(D62))</f>
        <v/>
      </c>
    </row>
    <row r="63">
      <c r="B63" s="12" t="inlineStr">
        <is>
          <t>Example Framing Co</t>
        </is>
      </c>
      <c r="C63" s="13" t="inlineStr">
        <is>
          <t>House 5</t>
        </is>
      </c>
      <c r="D63" s="57" t="n">
        <v>46255</v>
      </c>
      <c r="E63" s="58" t="n">
        <v>17400</v>
      </c>
      <c r="F63" s="13" t="inlineStr">
        <is>
          <t>Bank transfer</t>
        </is>
      </c>
      <c r="G63" s="13" t="inlineStr">
        <is>
          <t>Yes</t>
        </is>
      </c>
      <c r="H63" s="17">
        <f>IF(D63="","",YEAR(D63))</f>
        <v/>
      </c>
    </row>
    <row r="64">
      <c r="B64" s="12" t="inlineStr">
        <is>
          <t>Example Framing Co</t>
        </is>
      </c>
      <c r="C64" s="13" t="inlineStr">
        <is>
          <t>House 5</t>
        </is>
      </c>
      <c r="D64" s="57" t="n">
        <v>46276</v>
      </c>
      <c r="E64" s="58" t="n">
        <v>22700</v>
      </c>
      <c r="F64" s="13" t="inlineStr">
        <is>
          <t>Bank transfer</t>
        </is>
      </c>
      <c r="G64" s="13" t="inlineStr">
        <is>
          <t>Yes</t>
        </is>
      </c>
      <c r="H64" s="17">
        <f>IF(D64="","",YEAR(D64))</f>
        <v/>
      </c>
    </row>
    <row r="65">
      <c r="B65" s="12" t="inlineStr">
        <is>
          <t>Mock Roofing LLC</t>
        </is>
      </c>
      <c r="C65" s="13" t="inlineStr">
        <is>
          <t>House 5</t>
        </is>
      </c>
      <c r="D65" s="57" t="n">
        <v>46290</v>
      </c>
      <c r="E65" s="58" t="n">
        <v>7200</v>
      </c>
      <c r="F65" s="13" t="inlineStr">
        <is>
          <t>Check</t>
        </is>
      </c>
      <c r="G65" s="13" t="inlineStr">
        <is>
          <t>Yes</t>
        </is>
      </c>
      <c r="H65" s="17">
        <f>IF(D65="","",YEAR(D65))</f>
        <v/>
      </c>
    </row>
    <row r="66">
      <c r="B66" s="12" t="inlineStr">
        <is>
          <t>Demo Plumbing Services</t>
        </is>
      </c>
      <c r="C66" s="13" t="inlineStr">
        <is>
          <t>House 5</t>
        </is>
      </c>
      <c r="D66" s="57" t="n">
        <v>46309</v>
      </c>
      <c r="E66" s="58" t="n">
        <v>9600</v>
      </c>
      <c r="F66" s="13" t="inlineStr">
        <is>
          <t>Bank transfer</t>
        </is>
      </c>
      <c r="G66" s="13" t="inlineStr">
        <is>
          <t>Yes</t>
        </is>
      </c>
      <c r="H66" s="17">
        <f>IF(D66="","",YEAR(D66))</f>
        <v/>
      </c>
    </row>
    <row r="67">
      <c r="B67" s="12" t="inlineStr">
        <is>
          <t>Test Electric Inc</t>
        </is>
      </c>
      <c r="C67" s="13" t="inlineStr">
        <is>
          <t>House 5</t>
        </is>
      </c>
      <c r="D67" s="57" t="n">
        <v>46311</v>
      </c>
      <c r="E67" s="58" t="n">
        <v>8900</v>
      </c>
      <c r="F67" s="13" t="inlineStr">
        <is>
          <t>Bank transfer</t>
        </is>
      </c>
      <c r="G67" s="13" t="inlineStr">
        <is>
          <t>Yes</t>
        </is>
      </c>
      <c r="H67" s="17">
        <f>IF(D67="","",YEAR(D67))</f>
        <v/>
      </c>
    </row>
    <row r="68">
      <c r="B68" s="12" t="inlineStr">
        <is>
          <t>Sample HVAC Partners</t>
        </is>
      </c>
      <c r="C68" s="13" t="inlineStr">
        <is>
          <t>House 5</t>
        </is>
      </c>
      <c r="D68" s="57" t="n">
        <v>46315</v>
      </c>
      <c r="E68" s="58" t="n">
        <v>7400</v>
      </c>
      <c r="F68" s="13" t="inlineStr">
        <is>
          <t>Card</t>
        </is>
      </c>
      <c r="G68" s="13" t="inlineStr">
        <is>
          <t>No, asked for</t>
        </is>
      </c>
      <c r="H68" s="17">
        <f>IF(D68="","",YEAR(D68))</f>
        <v/>
      </c>
    </row>
    <row r="69">
      <c r="B69" s="12" t="inlineStr">
        <is>
          <t>Sample Concrete &amp; Foundation</t>
        </is>
      </c>
      <c r="C69" s="13" t="inlineStr">
        <is>
          <t>House 6</t>
        </is>
      </c>
      <c r="D69" s="57" t="n">
        <v>46301</v>
      </c>
      <c r="E69" s="58" t="n">
        <v>6800</v>
      </c>
      <c r="F69" s="13" t="inlineStr">
        <is>
          <t>Bank transfer</t>
        </is>
      </c>
      <c r="G69" s="13" t="inlineStr">
        <is>
          <t>Yes</t>
        </is>
      </c>
      <c r="H69" s="17">
        <f>IF(D69="","",YEAR(D69))</f>
        <v/>
      </c>
    </row>
    <row r="70">
      <c r="B70" s="12" t="n"/>
      <c r="C70" s="13" t="n"/>
      <c r="D70" s="57" t="n"/>
      <c r="E70" s="58" t="n"/>
      <c r="F70" s="13" t="n"/>
      <c r="G70" s="13" t="n"/>
      <c r="H70" s="17">
        <f>IF(D70="","",YEAR(D70))</f>
        <v/>
      </c>
    </row>
    <row r="71">
      <c r="B71" s="12" t="n"/>
      <c r="C71" s="13" t="n"/>
      <c r="D71" s="57" t="n"/>
      <c r="E71" s="58" t="n"/>
      <c r="F71" s="13" t="n"/>
      <c r="G71" s="13" t="n"/>
      <c r="H71" s="17">
        <f>IF(D71="","",YEAR(D71))</f>
        <v/>
      </c>
    </row>
    <row r="72">
      <c r="B72" s="12" t="n"/>
      <c r="C72" s="13" t="n"/>
      <c r="D72" s="57" t="n"/>
      <c r="E72" s="58" t="n"/>
      <c r="F72" s="13" t="n"/>
      <c r="G72" s="13" t="n"/>
      <c r="H72" s="17">
        <f>IF(D72="","",YEAR(D72))</f>
        <v/>
      </c>
    </row>
    <row r="73">
      <c r="B73" s="12" t="n"/>
      <c r="C73" s="13" t="n"/>
      <c r="D73" s="57" t="n"/>
      <c r="E73" s="58" t="n"/>
      <c r="F73" s="13" t="n"/>
      <c r="G73" s="13" t="n"/>
      <c r="H73" s="17">
        <f>IF(D73="","",YEAR(D73))</f>
        <v/>
      </c>
    </row>
    <row r="74">
      <c r="B74" s="12" t="n"/>
      <c r="C74" s="13" t="n"/>
      <c r="D74" s="57" t="n"/>
      <c r="E74" s="58" t="n"/>
      <c r="F74" s="13" t="n"/>
      <c r="G74" s="13" t="n"/>
      <c r="H74" s="17">
        <f>IF(D74="","",YEAR(D74))</f>
        <v/>
      </c>
    </row>
    <row r="75">
      <c r="B75" s="12" t="n"/>
      <c r="C75" s="13" t="n"/>
      <c r="D75" s="57" t="n"/>
      <c r="E75" s="58" t="n"/>
      <c r="F75" s="13" t="n"/>
      <c r="G75" s="13" t="n"/>
      <c r="H75" s="17">
        <f>IF(D75="","",YEAR(D75))</f>
        <v/>
      </c>
    </row>
    <row r="76">
      <c r="B76" s="12" t="n"/>
      <c r="C76" s="13" t="n"/>
      <c r="D76" s="57" t="n"/>
      <c r="E76" s="58" t="n"/>
      <c r="F76" s="13" t="n"/>
      <c r="G76" s="13" t="n"/>
      <c r="H76" s="17">
        <f>IF(D76="","",YEAR(D76))</f>
        <v/>
      </c>
    </row>
    <row r="77">
      <c r="B77" s="12" t="n"/>
      <c r="C77" s="13" t="n"/>
      <c r="D77" s="57" t="n"/>
      <c r="E77" s="58" t="n"/>
      <c r="F77" s="13" t="n"/>
      <c r="G77" s="13" t="n"/>
      <c r="H77" s="17">
        <f>IF(D77="","",YEAR(D77))</f>
        <v/>
      </c>
    </row>
    <row r="78">
      <c r="B78" s="12" t="n"/>
      <c r="C78" s="13" t="n"/>
      <c r="D78" s="57" t="n"/>
      <c r="E78" s="58" t="n"/>
      <c r="F78" s="13" t="n"/>
      <c r="G78" s="13" t="n"/>
      <c r="H78" s="17">
        <f>IF(D78="","",YEAR(D78))</f>
        <v/>
      </c>
    </row>
    <row r="79">
      <c r="B79" s="12" t="n"/>
      <c r="C79" s="13" t="n"/>
      <c r="D79" s="57" t="n"/>
      <c r="E79" s="58" t="n"/>
      <c r="F79" s="13" t="n"/>
      <c r="G79" s="13" t="n"/>
      <c r="H79" s="17">
        <f>IF(D79="","",YEAR(D79))</f>
        <v/>
      </c>
    </row>
    <row r="80">
      <c r="B80" s="12" t="n"/>
      <c r="C80" s="13" t="n"/>
      <c r="D80" s="57" t="n"/>
      <c r="E80" s="58" t="n"/>
      <c r="F80" s="13" t="n"/>
      <c r="G80" s="13" t="n"/>
      <c r="H80" s="17">
        <f>IF(D80="","",YEAR(D80))</f>
        <v/>
      </c>
    </row>
    <row r="81">
      <c r="B81" s="12" t="n"/>
      <c r="C81" s="13" t="n"/>
      <c r="D81" s="57" t="n"/>
      <c r="E81" s="58" t="n"/>
      <c r="F81" s="13" t="n"/>
      <c r="G81" s="13" t="n"/>
      <c r="H81" s="17">
        <f>IF(D81="","",YEAR(D81))</f>
        <v/>
      </c>
    </row>
    <row r="82">
      <c r="B82" s="12" t="n"/>
      <c r="C82" s="13" t="n"/>
      <c r="D82" s="57" t="n"/>
      <c r="E82" s="58" t="n"/>
      <c r="F82" s="13" t="n"/>
      <c r="G82" s="13" t="n"/>
      <c r="H82" s="17">
        <f>IF(D82="","",YEAR(D82))</f>
        <v/>
      </c>
    </row>
    <row r="83">
      <c r="B83" s="12" t="n"/>
      <c r="C83" s="13" t="n"/>
      <c r="D83" s="57" t="n"/>
      <c r="E83" s="58" t="n"/>
      <c r="F83" s="13" t="n"/>
      <c r="G83" s="13" t="n"/>
      <c r="H83" s="17">
        <f>IF(D83="","",YEAR(D83))</f>
        <v/>
      </c>
    </row>
    <row r="84">
      <c r="B84" s="12" t="n"/>
      <c r="C84" s="13" t="n"/>
      <c r="D84" s="57" t="n"/>
      <c r="E84" s="58" t="n"/>
      <c r="F84" s="13" t="n"/>
      <c r="G84" s="13" t="n"/>
      <c r="H84" s="17">
        <f>IF(D84="","",YEAR(D84))</f>
        <v/>
      </c>
    </row>
    <row r="85">
      <c r="B85" s="12" t="n"/>
      <c r="C85" s="13" t="n"/>
      <c r="D85" s="57" t="n"/>
      <c r="E85" s="58" t="n"/>
      <c r="F85" s="13" t="n"/>
      <c r="G85" s="13" t="n"/>
      <c r="H85" s="17">
        <f>IF(D85="","",YEAR(D85))</f>
        <v/>
      </c>
    </row>
    <row r="86">
      <c r="B86" s="12" t="n"/>
      <c r="C86" s="13" t="n"/>
      <c r="D86" s="57" t="n"/>
      <c r="E86" s="58" t="n"/>
      <c r="F86" s="13" t="n"/>
      <c r="G86" s="13" t="n"/>
      <c r="H86" s="17">
        <f>IF(D86="","",YEAR(D86))</f>
        <v/>
      </c>
    </row>
    <row r="87">
      <c r="B87" s="12" t="n"/>
      <c r="C87" s="13" t="n"/>
      <c r="D87" s="57" t="n"/>
      <c r="E87" s="58" t="n"/>
      <c r="F87" s="13" t="n"/>
      <c r="G87" s="13" t="n"/>
      <c r="H87" s="17">
        <f>IF(D87="","",YEAR(D87))</f>
        <v/>
      </c>
    </row>
    <row r="88">
      <c r="B88" s="12" t="n"/>
      <c r="C88" s="13" t="n"/>
      <c r="D88" s="57" t="n"/>
      <c r="E88" s="58" t="n"/>
      <c r="F88" s="13" t="n"/>
      <c r="G88" s="13" t="n"/>
      <c r="H88" s="17">
        <f>IF(D88="","",YEAR(D88))</f>
        <v/>
      </c>
    </row>
    <row r="89">
      <c r="B89" s="12" t="n"/>
      <c r="C89" s="13" t="n"/>
      <c r="D89" s="57" t="n"/>
      <c r="E89" s="58" t="n"/>
      <c r="F89" s="13" t="n"/>
      <c r="G89" s="13" t="n"/>
      <c r="H89" s="17">
        <f>IF(D89="","",YEAR(D89))</f>
        <v/>
      </c>
    </row>
    <row r="90">
      <c r="B90" s="12" t="n"/>
      <c r="C90" s="13" t="n"/>
      <c r="D90" s="57" t="n"/>
      <c r="E90" s="58" t="n"/>
      <c r="F90" s="13" t="n"/>
      <c r="G90" s="13" t="n"/>
      <c r="H90" s="17">
        <f>IF(D90="","",YEAR(D90))</f>
        <v/>
      </c>
    </row>
    <row r="91">
      <c r="B91" s="12" t="n"/>
      <c r="C91" s="13" t="n"/>
      <c r="D91" s="57" t="n"/>
      <c r="E91" s="58" t="n"/>
      <c r="F91" s="13" t="n"/>
      <c r="G91" s="13" t="n"/>
      <c r="H91" s="17">
        <f>IF(D91="","",YEAR(D91))</f>
        <v/>
      </c>
    </row>
    <row r="92">
      <c r="B92" s="12" t="n"/>
      <c r="C92" s="13" t="n"/>
      <c r="D92" s="57" t="n"/>
      <c r="E92" s="58" t="n"/>
      <c r="F92" s="13" t="n"/>
      <c r="G92" s="13" t="n"/>
      <c r="H92" s="17">
        <f>IF(D92="","",YEAR(D92))</f>
        <v/>
      </c>
    </row>
    <row r="93">
      <c r="B93" s="12" t="n"/>
      <c r="C93" s="13" t="n"/>
      <c r="D93" s="57" t="n"/>
      <c r="E93" s="58" t="n"/>
      <c r="F93" s="13" t="n"/>
      <c r="G93" s="13" t="n"/>
      <c r="H93" s="17">
        <f>IF(D93="","",YEAR(D93))</f>
        <v/>
      </c>
    </row>
    <row r="94">
      <c r="B94" s="12" t="n"/>
      <c r="C94" s="13" t="n"/>
      <c r="D94" s="57" t="n"/>
      <c r="E94" s="58" t="n"/>
      <c r="F94" s="13" t="n"/>
      <c r="G94" s="13" t="n"/>
      <c r="H94" s="17">
        <f>IF(D94="","",YEAR(D94))</f>
        <v/>
      </c>
    </row>
    <row r="95">
      <c r="B95" s="12" t="n"/>
      <c r="C95" s="13" t="n"/>
      <c r="D95" s="57" t="n"/>
      <c r="E95" s="58" t="n"/>
      <c r="F95" s="13" t="n"/>
      <c r="G95" s="13" t="n"/>
      <c r="H95" s="17">
        <f>IF(D95="","",YEAR(D95))</f>
        <v/>
      </c>
    </row>
    <row r="96">
      <c r="B96" s="12" t="n"/>
      <c r="C96" s="13" t="n"/>
      <c r="D96" s="57" t="n"/>
      <c r="E96" s="58" t="n"/>
      <c r="F96" s="13" t="n"/>
      <c r="G96" s="13" t="n"/>
      <c r="H96" s="17">
        <f>IF(D96="","",YEAR(D96))</f>
        <v/>
      </c>
    </row>
    <row r="97">
      <c r="B97" s="12" t="n"/>
      <c r="C97" s="13" t="n"/>
      <c r="D97" s="57" t="n"/>
      <c r="E97" s="58" t="n"/>
      <c r="F97" s="13" t="n"/>
      <c r="G97" s="13" t="n"/>
      <c r="H97" s="17">
        <f>IF(D97="","",YEAR(D97))</f>
        <v/>
      </c>
    </row>
    <row r="98">
      <c r="B98" s="12" t="n"/>
      <c r="C98" s="13" t="n"/>
      <c r="D98" s="57" t="n"/>
      <c r="E98" s="58" t="n"/>
      <c r="F98" s="13" t="n"/>
      <c r="G98" s="13" t="n"/>
      <c r="H98" s="17">
        <f>IF(D98="","",YEAR(D98))</f>
        <v/>
      </c>
    </row>
    <row r="99">
      <c r="B99" s="12" t="n"/>
      <c r="C99" s="13" t="n"/>
      <c r="D99" s="57" t="n"/>
      <c r="E99" s="58" t="n"/>
      <c r="F99" s="13" t="n"/>
      <c r="G99" s="13" t="n"/>
      <c r="H99" s="17">
        <f>IF(D99="","",YEAR(D99))</f>
        <v/>
      </c>
    </row>
    <row r="100">
      <c r="B100" s="12" t="n"/>
      <c r="C100" s="13" t="n"/>
      <c r="D100" s="57" t="n"/>
      <c r="E100" s="58" t="n"/>
      <c r="F100" s="13" t="n"/>
      <c r="G100" s="13" t="n"/>
      <c r="H100" s="17">
        <f>IF(D100="","",YEAR(D100))</f>
        <v/>
      </c>
    </row>
    <row r="101">
      <c r="B101" s="12" t="n"/>
      <c r="C101" s="13" t="n"/>
      <c r="D101" s="57" t="n"/>
      <c r="E101" s="58" t="n"/>
      <c r="F101" s="13" t="n"/>
      <c r="G101" s="13" t="n"/>
      <c r="H101" s="17">
        <f>IF(D101="","",YEAR(D101))</f>
        <v/>
      </c>
    </row>
    <row r="102">
      <c r="B102" s="12" t="n"/>
      <c r="C102" s="13" t="n"/>
      <c r="D102" s="57" t="n"/>
      <c r="E102" s="58" t="n"/>
      <c r="F102" s="13" t="n"/>
      <c r="G102" s="13" t="n"/>
      <c r="H102" s="17">
        <f>IF(D102="","",YEAR(D102))</f>
        <v/>
      </c>
    </row>
    <row r="103">
      <c r="B103" s="12" t="n"/>
      <c r="C103" s="13" t="n"/>
      <c r="D103" s="57" t="n"/>
      <c r="E103" s="58" t="n"/>
      <c r="F103" s="13" t="n"/>
      <c r="G103" s="13" t="n"/>
      <c r="H103" s="17">
        <f>IF(D103="","",YEAR(D103))</f>
        <v/>
      </c>
    </row>
    <row r="104">
      <c r="B104" s="12" t="n"/>
      <c r="C104" s="13" t="n"/>
      <c r="D104" s="57" t="n"/>
      <c r="E104" s="58" t="n"/>
      <c r="F104" s="13" t="n"/>
      <c r="G104" s="13" t="n"/>
      <c r="H104" s="17">
        <f>IF(D104="","",YEAR(D104))</f>
        <v/>
      </c>
    </row>
    <row r="105">
      <c r="B105" s="12" t="n"/>
      <c r="C105" s="13" t="n"/>
      <c r="D105" s="57" t="n"/>
      <c r="E105" s="58" t="n"/>
      <c r="F105" s="13" t="n"/>
      <c r="G105" s="13" t="n"/>
      <c r="H105" s="17">
        <f>IF(D105="","",YEAR(D105))</f>
        <v/>
      </c>
    </row>
    <row r="106">
      <c r="B106" s="12" t="n"/>
      <c r="C106" s="13" t="n"/>
      <c r="D106" s="57" t="n"/>
      <c r="E106" s="58" t="n"/>
      <c r="F106" s="13" t="n"/>
      <c r="G106" s="13" t="n"/>
      <c r="H106" s="17">
        <f>IF(D106="","",YEAR(D106))</f>
        <v/>
      </c>
    </row>
    <row r="107">
      <c r="B107" s="12" t="n"/>
      <c r="C107" s="13" t="n"/>
      <c r="D107" s="57" t="n"/>
      <c r="E107" s="58" t="n"/>
      <c r="F107" s="13" t="n"/>
      <c r="G107" s="13" t="n"/>
      <c r="H107" s="17">
        <f>IF(D107="","",YEAR(D107))</f>
        <v/>
      </c>
    </row>
    <row r="108">
      <c r="B108" s="12" t="n"/>
      <c r="C108" s="13" t="n"/>
      <c r="D108" s="57" t="n"/>
      <c r="E108" s="58" t="n"/>
      <c r="F108" s="13" t="n"/>
      <c r="G108" s="13" t="n"/>
      <c r="H108" s="17">
        <f>IF(D108="","",YEAR(D108))</f>
        <v/>
      </c>
    </row>
    <row r="109">
      <c r="B109" s="12" t="n"/>
      <c r="C109" s="13" t="n"/>
      <c r="D109" s="57" t="n"/>
      <c r="E109" s="58" t="n"/>
      <c r="F109" s="13" t="n"/>
      <c r="G109" s="13" t="n"/>
      <c r="H109" s="17">
        <f>IF(D109="","",YEAR(D109))</f>
        <v/>
      </c>
    </row>
    <row r="110">
      <c r="B110" s="12" t="n"/>
      <c r="C110" s="13" t="n"/>
      <c r="D110" s="57" t="n"/>
      <c r="E110" s="58" t="n"/>
      <c r="F110" s="13" t="n"/>
      <c r="G110" s="13" t="n"/>
      <c r="H110" s="17">
        <f>IF(D110="","",YEAR(D110))</f>
        <v/>
      </c>
    </row>
    <row r="111">
      <c r="B111" s="12" t="n"/>
      <c r="C111" s="13" t="n"/>
      <c r="D111" s="57" t="n"/>
      <c r="E111" s="58" t="n"/>
      <c r="F111" s="13" t="n"/>
      <c r="G111" s="13" t="n"/>
      <c r="H111" s="17">
        <f>IF(D111="","",YEAR(D111))</f>
        <v/>
      </c>
    </row>
    <row r="112">
      <c r="B112" s="12" t="n"/>
      <c r="C112" s="13" t="n"/>
      <c r="D112" s="57" t="n"/>
      <c r="E112" s="58" t="n"/>
      <c r="F112" s="13" t="n"/>
      <c r="G112" s="13" t="n"/>
      <c r="H112" s="17">
        <f>IF(D112="","",YEAR(D112))</f>
        <v/>
      </c>
    </row>
    <row r="113">
      <c r="B113" s="12" t="n"/>
      <c r="C113" s="13" t="n"/>
      <c r="D113" s="57" t="n"/>
      <c r="E113" s="58" t="n"/>
      <c r="F113" s="13" t="n"/>
      <c r="G113" s="13" t="n"/>
      <c r="H113" s="17">
        <f>IF(D113="","",YEAR(D113))</f>
        <v/>
      </c>
    </row>
    <row r="114">
      <c r="B114" s="12" t="n"/>
      <c r="C114" s="13" t="n"/>
      <c r="D114" s="57" t="n"/>
      <c r="E114" s="58" t="n"/>
      <c r="F114" s="13" t="n"/>
      <c r="G114" s="13" t="n"/>
      <c r="H114" s="17">
        <f>IF(D114="","",YEAR(D114))</f>
        <v/>
      </c>
    </row>
    <row r="115">
      <c r="B115" s="12" t="n"/>
      <c r="C115" s="13" t="n"/>
      <c r="D115" s="57" t="n"/>
      <c r="E115" s="58" t="n"/>
      <c r="F115" s="13" t="n"/>
      <c r="G115" s="13" t="n"/>
      <c r="H115" s="17">
        <f>IF(D115="","",YEAR(D115))</f>
        <v/>
      </c>
    </row>
    <row r="116">
      <c r="B116" s="12" t="n"/>
      <c r="C116" s="13" t="n"/>
      <c r="D116" s="57" t="n"/>
      <c r="E116" s="58" t="n"/>
      <c r="F116" s="13" t="n"/>
      <c r="G116" s="13" t="n"/>
      <c r="H116" s="17">
        <f>IF(D116="","",YEAR(D116))</f>
        <v/>
      </c>
    </row>
    <row r="117">
      <c r="B117" s="12" t="n"/>
      <c r="C117" s="13" t="n"/>
      <c r="D117" s="57" t="n"/>
      <c r="E117" s="58" t="n"/>
      <c r="F117" s="13" t="n"/>
      <c r="G117" s="13" t="n"/>
      <c r="H117" s="17">
        <f>IF(D117="","",YEAR(D117))</f>
        <v/>
      </c>
    </row>
    <row r="118">
      <c r="B118" s="12" t="n"/>
      <c r="C118" s="13" t="n"/>
      <c r="D118" s="57" t="n"/>
      <c r="E118" s="58" t="n"/>
      <c r="F118" s="13" t="n"/>
      <c r="G118" s="13" t="n"/>
      <c r="H118" s="17">
        <f>IF(D118="","",YEAR(D118))</f>
        <v/>
      </c>
    </row>
    <row r="119">
      <c r="B119" s="12" t="n"/>
      <c r="C119" s="13" t="n"/>
      <c r="D119" s="57" t="n"/>
      <c r="E119" s="58" t="n"/>
      <c r="F119" s="13" t="n"/>
      <c r="G119" s="13" t="n"/>
      <c r="H119" s="17">
        <f>IF(D119="","",YEAR(D119))</f>
        <v/>
      </c>
    </row>
    <row r="120">
      <c r="B120" s="12" t="n"/>
      <c r="C120" s="13" t="n"/>
      <c r="D120" s="57" t="n"/>
      <c r="E120" s="58" t="n"/>
      <c r="F120" s="13" t="n"/>
      <c r="G120" s="13" t="n"/>
      <c r="H120" s="17">
        <f>IF(D120="","",YEAR(D120))</f>
        <v/>
      </c>
    </row>
    <row r="121">
      <c r="B121" s="12" t="n"/>
      <c r="C121" s="13" t="n"/>
      <c r="D121" s="57" t="n"/>
      <c r="E121" s="58" t="n"/>
      <c r="F121" s="13" t="n"/>
      <c r="G121" s="13" t="n"/>
      <c r="H121" s="17">
        <f>IF(D121="","",YEAR(D121))</f>
        <v/>
      </c>
    </row>
    <row r="122">
      <c r="B122" s="12" t="n"/>
      <c r="C122" s="13" t="n"/>
      <c r="D122" s="57" t="n"/>
      <c r="E122" s="58" t="n"/>
      <c r="F122" s="13" t="n"/>
      <c r="G122" s="13" t="n"/>
      <c r="H122" s="17">
        <f>IF(D122="","",YEAR(D122))</f>
        <v/>
      </c>
    </row>
    <row r="123">
      <c r="B123" s="12" t="n"/>
      <c r="C123" s="13" t="n"/>
      <c r="D123" s="57" t="n"/>
      <c r="E123" s="58" t="n"/>
      <c r="F123" s="13" t="n"/>
      <c r="G123" s="13" t="n"/>
      <c r="H123" s="17">
        <f>IF(D123="","",YEAR(D123))</f>
        <v/>
      </c>
    </row>
    <row r="124">
      <c r="B124" s="12" t="n"/>
      <c r="C124" s="13" t="n"/>
      <c r="D124" s="57" t="n"/>
      <c r="E124" s="58" t="n"/>
      <c r="F124" s="13" t="n"/>
      <c r="G124" s="13" t="n"/>
      <c r="H124" s="17">
        <f>IF(D124="","",YEAR(D124))</f>
        <v/>
      </c>
    </row>
    <row r="125">
      <c r="B125" s="12" t="n"/>
      <c r="C125" s="13" t="n"/>
      <c r="D125" s="57" t="n"/>
      <c r="E125" s="58" t="n"/>
      <c r="F125" s="13" t="n"/>
      <c r="G125" s="13" t="n"/>
      <c r="H125" s="17">
        <f>IF(D125="","",YEAR(D125))</f>
        <v/>
      </c>
    </row>
    <row r="126">
      <c r="B126" s="12" t="n"/>
      <c r="C126" s="13" t="n"/>
      <c r="D126" s="57" t="n"/>
      <c r="E126" s="58" t="n"/>
      <c r="F126" s="13" t="n"/>
      <c r="G126" s="13" t="n"/>
      <c r="H126" s="17">
        <f>IF(D126="","",YEAR(D126))</f>
        <v/>
      </c>
    </row>
    <row r="127">
      <c r="B127" s="12" t="n"/>
      <c r="C127" s="13" t="n"/>
      <c r="D127" s="57" t="n"/>
      <c r="E127" s="58" t="n"/>
      <c r="F127" s="13" t="n"/>
      <c r="G127" s="13" t="n"/>
      <c r="H127" s="17">
        <f>IF(D127="","",YEAR(D127))</f>
        <v/>
      </c>
    </row>
    <row r="128">
      <c r="B128" s="12" t="n"/>
      <c r="C128" s="13" t="n"/>
      <c r="D128" s="57" t="n"/>
      <c r="E128" s="58" t="n"/>
      <c r="F128" s="13" t="n"/>
      <c r="G128" s="13" t="n"/>
      <c r="H128" s="17">
        <f>IF(D128="","",YEAR(D128))</f>
        <v/>
      </c>
    </row>
    <row r="129">
      <c r="B129" s="12" t="n"/>
      <c r="C129" s="13" t="n"/>
      <c r="D129" s="57" t="n"/>
      <c r="E129" s="58" t="n"/>
      <c r="F129" s="13" t="n"/>
      <c r="G129" s="13" t="n"/>
      <c r="H129" s="17">
        <f>IF(D129="","",YEAR(D129))</f>
        <v/>
      </c>
    </row>
    <row r="130">
      <c r="B130" s="12" t="n"/>
      <c r="C130" s="13" t="n"/>
      <c r="D130" s="57" t="n"/>
      <c r="E130" s="58" t="n"/>
      <c r="F130" s="13" t="n"/>
      <c r="G130" s="13" t="n"/>
      <c r="H130" s="17">
        <f>IF(D130="","",YEAR(D130))</f>
        <v/>
      </c>
    </row>
    <row r="131">
      <c r="B131" s="12" t="n"/>
      <c r="C131" s="13" t="n"/>
      <c r="D131" s="57" t="n"/>
      <c r="E131" s="58" t="n"/>
      <c r="F131" s="13" t="n"/>
      <c r="G131" s="13" t="n"/>
      <c r="H131" s="17">
        <f>IF(D131="","",YEAR(D131))</f>
        <v/>
      </c>
    </row>
    <row r="132">
      <c r="B132" s="12" t="n"/>
      <c r="C132" s="13" t="n"/>
      <c r="D132" s="57" t="n"/>
      <c r="E132" s="58" t="n"/>
      <c r="F132" s="13" t="n"/>
      <c r="G132" s="13" t="n"/>
      <c r="H132" s="17">
        <f>IF(D132="","",YEAR(D132))</f>
        <v/>
      </c>
    </row>
    <row r="133">
      <c r="B133" s="12" t="n"/>
      <c r="C133" s="13" t="n"/>
      <c r="D133" s="57" t="n"/>
      <c r="E133" s="58" t="n"/>
      <c r="F133" s="13" t="n"/>
      <c r="G133" s="13" t="n"/>
      <c r="H133" s="17">
        <f>IF(D133="","",YEAR(D133))</f>
        <v/>
      </c>
    </row>
    <row r="134">
      <c r="B134" s="12" t="n"/>
      <c r="C134" s="13" t="n"/>
      <c r="D134" s="57" t="n"/>
      <c r="E134" s="58" t="n"/>
      <c r="F134" s="13" t="n"/>
      <c r="G134" s="13" t="n"/>
      <c r="H134" s="17">
        <f>IF(D134="","",YEAR(D134))</f>
        <v/>
      </c>
    </row>
    <row r="135">
      <c r="B135" s="12" t="n"/>
      <c r="C135" s="13" t="n"/>
      <c r="D135" s="57" t="n"/>
      <c r="E135" s="58" t="n"/>
      <c r="F135" s="13" t="n"/>
      <c r="G135" s="13" t="n"/>
      <c r="H135" s="17">
        <f>IF(D135="","",YEAR(D135))</f>
        <v/>
      </c>
    </row>
    <row r="136">
      <c r="B136" s="12" t="n"/>
      <c r="C136" s="13" t="n"/>
      <c r="D136" s="57" t="n"/>
      <c r="E136" s="58" t="n"/>
      <c r="F136" s="13" t="n"/>
      <c r="G136" s="13" t="n"/>
      <c r="H136" s="17">
        <f>IF(D136="","",YEAR(D136))</f>
        <v/>
      </c>
    </row>
    <row r="137">
      <c r="B137" s="12" t="n"/>
      <c r="C137" s="13" t="n"/>
      <c r="D137" s="57" t="n"/>
      <c r="E137" s="58" t="n"/>
      <c r="F137" s="13" t="n"/>
      <c r="G137" s="13" t="n"/>
      <c r="H137" s="17">
        <f>IF(D137="","",YEAR(D137))</f>
        <v/>
      </c>
    </row>
    <row r="138">
      <c r="B138" s="12" t="n"/>
      <c r="C138" s="13" t="n"/>
      <c r="D138" s="57" t="n"/>
      <c r="E138" s="58" t="n"/>
      <c r="F138" s="13" t="n"/>
      <c r="G138" s="13" t="n"/>
      <c r="H138" s="17">
        <f>IF(D138="","",YEAR(D138))</f>
        <v/>
      </c>
    </row>
    <row r="139">
      <c r="B139" s="12" t="n"/>
      <c r="C139" s="13" t="n"/>
      <c r="D139" s="57" t="n"/>
      <c r="E139" s="58" t="n"/>
      <c r="F139" s="13" t="n"/>
      <c r="G139" s="13" t="n"/>
      <c r="H139" s="17">
        <f>IF(D139="","",YEAR(D139))</f>
        <v/>
      </c>
    </row>
    <row r="140">
      <c r="B140" s="12" t="n"/>
      <c r="C140" s="13" t="n"/>
      <c r="D140" s="57" t="n"/>
      <c r="E140" s="58" t="n"/>
      <c r="F140" s="13" t="n"/>
      <c r="G140" s="13" t="n"/>
      <c r="H140" s="17">
        <f>IF(D140="","",YEAR(D140))</f>
        <v/>
      </c>
    </row>
    <row r="141">
      <c r="B141" s="12" t="n"/>
      <c r="C141" s="13" t="n"/>
      <c r="D141" s="57" t="n"/>
      <c r="E141" s="58" t="n"/>
      <c r="F141" s="13" t="n"/>
      <c r="G141" s="13" t="n"/>
      <c r="H141" s="17">
        <f>IF(D141="","",YEAR(D141))</f>
        <v/>
      </c>
    </row>
    <row r="142">
      <c r="B142" s="12" t="n"/>
      <c r="C142" s="13" t="n"/>
      <c r="D142" s="57" t="n"/>
      <c r="E142" s="58" t="n"/>
      <c r="F142" s="13" t="n"/>
      <c r="G142" s="13" t="n"/>
      <c r="H142" s="17">
        <f>IF(D142="","",YEAR(D142))</f>
        <v/>
      </c>
    </row>
    <row r="143">
      <c r="B143" s="12" t="n"/>
      <c r="C143" s="13" t="n"/>
      <c r="D143" s="57" t="n"/>
      <c r="E143" s="58" t="n"/>
      <c r="F143" s="13" t="n"/>
      <c r="G143" s="13" t="n"/>
      <c r="H143" s="17">
        <f>IF(D143="","",YEAR(D143))</f>
        <v/>
      </c>
    </row>
    <row r="144">
      <c r="B144" s="12" t="n"/>
      <c r="C144" s="13" t="n"/>
      <c r="D144" s="57" t="n"/>
      <c r="E144" s="58" t="n"/>
      <c r="F144" s="13" t="n"/>
      <c r="G144" s="13" t="n"/>
      <c r="H144" s="17">
        <f>IF(D144="","",YEAR(D144))</f>
        <v/>
      </c>
    </row>
    <row r="145">
      <c r="B145" s="12" t="n"/>
      <c r="C145" s="13" t="n"/>
      <c r="D145" s="57" t="n"/>
      <c r="E145" s="58" t="n"/>
      <c r="F145" s="13" t="n"/>
      <c r="G145" s="13" t="n"/>
      <c r="H145" s="17">
        <f>IF(D145="","",YEAR(D145))</f>
        <v/>
      </c>
    </row>
    <row r="146">
      <c r="B146" s="12" t="n"/>
      <c r="C146" s="13" t="n"/>
      <c r="D146" s="57" t="n"/>
      <c r="E146" s="58" t="n"/>
      <c r="F146" s="13" t="n"/>
      <c r="G146" s="13" t="n"/>
      <c r="H146" s="17">
        <f>IF(D146="","",YEAR(D146))</f>
        <v/>
      </c>
    </row>
    <row r="147">
      <c r="B147" s="12" t="n"/>
      <c r="C147" s="13" t="n"/>
      <c r="D147" s="57" t="n"/>
      <c r="E147" s="58" t="n"/>
      <c r="F147" s="13" t="n"/>
      <c r="G147" s="13" t="n"/>
      <c r="H147" s="17">
        <f>IF(D147="","",YEAR(D147))</f>
        <v/>
      </c>
    </row>
    <row r="148">
      <c r="B148" s="12" t="n"/>
      <c r="C148" s="13" t="n"/>
      <c r="D148" s="57" t="n"/>
      <c r="E148" s="58" t="n"/>
      <c r="F148" s="13" t="n"/>
      <c r="G148" s="13" t="n"/>
      <c r="H148" s="17">
        <f>IF(D148="","",YEAR(D148))</f>
        <v/>
      </c>
    </row>
    <row r="149">
      <c r="B149" s="12" t="n"/>
      <c r="C149" s="13" t="n"/>
      <c r="D149" s="57" t="n"/>
      <c r="E149" s="58" t="n"/>
      <c r="F149" s="13" t="n"/>
      <c r="G149" s="13" t="n"/>
      <c r="H149" s="17">
        <f>IF(D149="","",YEAR(D149))</f>
        <v/>
      </c>
    </row>
    <row r="150">
      <c r="B150" s="12" t="n"/>
      <c r="C150" s="13" t="n"/>
      <c r="D150" s="57" t="n"/>
      <c r="E150" s="58" t="n"/>
      <c r="F150" s="13" t="n"/>
      <c r="G150" s="13" t="n"/>
      <c r="H150" s="17">
        <f>IF(D150="","",YEAR(D150))</f>
        <v/>
      </c>
    </row>
    <row r="151">
      <c r="B151" s="12" t="n"/>
      <c r="C151" s="13" t="n"/>
      <c r="D151" s="57" t="n"/>
      <c r="E151" s="58" t="n"/>
      <c r="F151" s="13" t="n"/>
      <c r="G151" s="13" t="n"/>
      <c r="H151" s="17">
        <f>IF(D151="","",YEAR(D151))</f>
        <v/>
      </c>
    </row>
    <row r="152">
      <c r="B152" s="12" t="n"/>
      <c r="C152" s="13" t="n"/>
      <c r="D152" s="57" t="n"/>
      <c r="E152" s="58" t="n"/>
      <c r="F152" s="13" t="n"/>
      <c r="G152" s="13" t="n"/>
      <c r="H152" s="17">
        <f>IF(D152="","",YEAR(D152))</f>
        <v/>
      </c>
    </row>
    <row r="153">
      <c r="B153" s="12" t="n"/>
      <c r="C153" s="13" t="n"/>
      <c r="D153" s="57" t="n"/>
      <c r="E153" s="58" t="n"/>
      <c r="F153" s="13" t="n"/>
      <c r="G153" s="13" t="n"/>
      <c r="H153" s="17">
        <f>IF(D153="","",YEAR(D153))</f>
        <v/>
      </c>
    </row>
    <row r="154">
      <c r="B154" s="12" t="n"/>
      <c r="C154" s="13" t="n"/>
      <c r="D154" s="57" t="n"/>
      <c r="E154" s="58" t="n"/>
      <c r="F154" s="13" t="n"/>
      <c r="G154" s="13" t="n"/>
      <c r="H154" s="17">
        <f>IF(D154="","",YEAR(D154))</f>
        <v/>
      </c>
    </row>
    <row r="155">
      <c r="B155" s="12" t="n"/>
      <c r="C155" s="13" t="n"/>
      <c r="D155" s="57" t="n"/>
      <c r="E155" s="58" t="n"/>
      <c r="F155" s="13" t="n"/>
      <c r="G155" s="13" t="n"/>
      <c r="H155" s="17">
        <f>IF(D155="","",YEAR(D155))</f>
        <v/>
      </c>
    </row>
    <row r="156">
      <c r="B156" s="12" t="n"/>
      <c r="C156" s="13" t="n"/>
      <c r="D156" s="57" t="n"/>
      <c r="E156" s="58" t="n"/>
      <c r="F156" s="13" t="n"/>
      <c r="G156" s="13" t="n"/>
      <c r="H156" s="17">
        <f>IF(D156="","",YEAR(D156))</f>
        <v/>
      </c>
    </row>
    <row r="157">
      <c r="B157" s="12" t="n"/>
      <c r="C157" s="13" t="n"/>
      <c r="D157" s="57" t="n"/>
      <c r="E157" s="58" t="n"/>
      <c r="F157" s="13" t="n"/>
      <c r="G157" s="13" t="n"/>
      <c r="H157" s="17">
        <f>IF(D157="","",YEAR(D157))</f>
        <v/>
      </c>
    </row>
    <row r="158">
      <c r="B158" s="12" t="n"/>
      <c r="C158" s="13" t="n"/>
      <c r="D158" s="57" t="n"/>
      <c r="E158" s="58" t="n"/>
      <c r="F158" s="13" t="n"/>
      <c r="G158" s="13" t="n"/>
      <c r="H158" s="17">
        <f>IF(D158="","",YEAR(D158))</f>
        <v/>
      </c>
    </row>
    <row r="159">
      <c r="B159" s="12" t="n"/>
      <c r="C159" s="13" t="n"/>
      <c r="D159" s="57" t="n"/>
      <c r="E159" s="58" t="n"/>
      <c r="F159" s="13" t="n"/>
      <c r="G159" s="13" t="n"/>
      <c r="H159" s="17">
        <f>IF(D159="","",YEAR(D159))</f>
        <v/>
      </c>
    </row>
    <row r="160">
      <c r="B160" s="12" t="n"/>
      <c r="C160" s="13" t="n"/>
      <c r="D160" s="57" t="n"/>
      <c r="E160" s="58" t="n"/>
      <c r="F160" s="13" t="n"/>
      <c r="G160" s="13" t="n"/>
      <c r="H160" s="17">
        <f>IF(D160="","",YEAR(D160))</f>
        <v/>
      </c>
    </row>
    <row r="161">
      <c r="B161" s="12" t="n"/>
      <c r="C161" s="13" t="n"/>
      <c r="D161" s="57" t="n"/>
      <c r="E161" s="58" t="n"/>
      <c r="F161" s="13" t="n"/>
      <c r="G161" s="13" t="n"/>
      <c r="H161" s="17">
        <f>IF(D161="","",YEAR(D161))</f>
        <v/>
      </c>
    </row>
    <row r="162">
      <c r="B162" s="12" t="n"/>
      <c r="C162" s="13" t="n"/>
      <c r="D162" s="57" t="n"/>
      <c r="E162" s="58" t="n"/>
      <c r="F162" s="13" t="n"/>
      <c r="G162" s="13" t="n"/>
      <c r="H162" s="17">
        <f>IF(D162="","",YEAR(D162))</f>
        <v/>
      </c>
    </row>
    <row r="163">
      <c r="B163" s="12" t="n"/>
      <c r="C163" s="13" t="n"/>
      <c r="D163" s="57" t="n"/>
      <c r="E163" s="58" t="n"/>
      <c r="F163" s="13" t="n"/>
      <c r="G163" s="13" t="n"/>
      <c r="H163" s="17">
        <f>IF(D163="","",YEAR(D163))</f>
        <v/>
      </c>
    </row>
    <row r="164">
      <c r="B164" s="12" t="n"/>
      <c r="C164" s="13" t="n"/>
      <c r="D164" s="57" t="n"/>
      <c r="E164" s="58" t="n"/>
      <c r="F164" s="13" t="n"/>
      <c r="G164" s="13" t="n"/>
      <c r="H164" s="17">
        <f>IF(D164="","",YEAR(D164))</f>
        <v/>
      </c>
    </row>
    <row r="165">
      <c r="B165" s="12" t="n"/>
      <c r="C165" s="13" t="n"/>
      <c r="D165" s="57" t="n"/>
      <c r="E165" s="58" t="n"/>
      <c r="F165" s="13" t="n"/>
      <c r="G165" s="13" t="n"/>
      <c r="H165" s="17">
        <f>IF(D165="","",YEAR(D165))</f>
        <v/>
      </c>
    </row>
    <row r="166">
      <c r="B166" s="12" t="n"/>
      <c r="C166" s="13" t="n"/>
      <c r="D166" s="57" t="n"/>
      <c r="E166" s="58" t="n"/>
      <c r="F166" s="13" t="n"/>
      <c r="G166" s="13" t="n"/>
      <c r="H166" s="17">
        <f>IF(D166="","",YEAR(D166))</f>
        <v/>
      </c>
    </row>
    <row r="167">
      <c r="B167" s="12" t="n"/>
      <c r="C167" s="13" t="n"/>
      <c r="D167" s="57" t="n"/>
      <c r="E167" s="58" t="n"/>
      <c r="F167" s="13" t="n"/>
      <c r="G167" s="13" t="n"/>
      <c r="H167" s="17">
        <f>IF(D167="","",YEAR(D167))</f>
        <v/>
      </c>
    </row>
    <row r="168">
      <c r="B168" s="12" t="n"/>
      <c r="C168" s="13" t="n"/>
      <c r="D168" s="57" t="n"/>
      <c r="E168" s="58" t="n"/>
      <c r="F168" s="13" t="n"/>
      <c r="G168" s="13" t="n"/>
      <c r="H168" s="17">
        <f>IF(D168="","",YEAR(D168))</f>
        <v/>
      </c>
    </row>
    <row r="169">
      <c r="B169" s="12" t="n"/>
      <c r="C169" s="13" t="n"/>
      <c r="D169" s="57" t="n"/>
      <c r="E169" s="58" t="n"/>
      <c r="F169" s="13" t="n"/>
      <c r="G169" s="13" t="n"/>
      <c r="H169" s="17">
        <f>IF(D169="","",YEAR(D169))</f>
        <v/>
      </c>
    </row>
    <row r="170">
      <c r="B170" s="12" t="n"/>
      <c r="C170" s="13" t="n"/>
      <c r="D170" s="57" t="n"/>
      <c r="E170" s="58" t="n"/>
      <c r="F170" s="13" t="n"/>
      <c r="G170" s="13" t="n"/>
      <c r="H170" s="17">
        <f>IF(D170="","",YEAR(D170))</f>
        <v/>
      </c>
    </row>
    <row r="171">
      <c r="B171" s="12" t="n"/>
      <c r="C171" s="13" t="n"/>
      <c r="D171" s="57" t="n"/>
      <c r="E171" s="58" t="n"/>
      <c r="F171" s="13" t="n"/>
      <c r="G171" s="13" t="n"/>
      <c r="H171" s="17">
        <f>IF(D171="","",YEAR(D171))</f>
        <v/>
      </c>
    </row>
    <row r="172">
      <c r="B172" s="12" t="n"/>
      <c r="C172" s="13" t="n"/>
      <c r="D172" s="57" t="n"/>
      <c r="E172" s="58" t="n"/>
      <c r="F172" s="13" t="n"/>
      <c r="G172" s="13" t="n"/>
      <c r="H172" s="17">
        <f>IF(D172="","",YEAR(D172))</f>
        <v/>
      </c>
    </row>
    <row r="173">
      <c r="B173" s="12" t="n"/>
      <c r="C173" s="13" t="n"/>
      <c r="D173" s="57" t="n"/>
      <c r="E173" s="58" t="n"/>
      <c r="F173" s="13" t="n"/>
      <c r="G173" s="13" t="n"/>
      <c r="H173" s="17">
        <f>IF(D173="","",YEAR(D173))</f>
        <v/>
      </c>
    </row>
    <row r="174">
      <c r="B174" s="12" t="n"/>
      <c r="C174" s="13" t="n"/>
      <c r="D174" s="57" t="n"/>
      <c r="E174" s="58" t="n"/>
      <c r="F174" s="13" t="n"/>
      <c r="G174" s="13" t="n"/>
      <c r="H174" s="17">
        <f>IF(D174="","",YEAR(D174))</f>
        <v/>
      </c>
    </row>
    <row r="175">
      <c r="B175" s="12" t="n"/>
      <c r="C175" s="13" t="n"/>
      <c r="D175" s="57" t="n"/>
      <c r="E175" s="58" t="n"/>
      <c r="F175" s="13" t="n"/>
      <c r="G175" s="13" t="n"/>
      <c r="H175" s="17">
        <f>IF(D175="","",YEAR(D175))</f>
        <v/>
      </c>
    </row>
    <row r="176">
      <c r="B176" s="12" t="n"/>
      <c r="C176" s="13" t="n"/>
      <c r="D176" s="57" t="n"/>
      <c r="E176" s="58" t="n"/>
      <c r="F176" s="13" t="n"/>
      <c r="G176" s="13" t="n"/>
      <c r="H176" s="17">
        <f>IF(D176="","",YEAR(D176))</f>
        <v/>
      </c>
    </row>
    <row r="177">
      <c r="B177" s="12" t="n"/>
      <c r="C177" s="13" t="n"/>
      <c r="D177" s="57" t="n"/>
      <c r="E177" s="58" t="n"/>
      <c r="F177" s="13" t="n"/>
      <c r="G177" s="13" t="n"/>
      <c r="H177" s="17">
        <f>IF(D177="","",YEAR(D177))</f>
        <v/>
      </c>
    </row>
    <row r="178">
      <c r="B178" s="12" t="n"/>
      <c r="C178" s="13" t="n"/>
      <c r="D178" s="57" t="n"/>
      <c r="E178" s="58" t="n"/>
      <c r="F178" s="13" t="n"/>
      <c r="G178" s="13" t="n"/>
      <c r="H178" s="17">
        <f>IF(D178="","",YEAR(D178))</f>
        <v/>
      </c>
    </row>
    <row r="179">
      <c r="B179" s="12" t="n"/>
      <c r="C179" s="13" t="n"/>
      <c r="D179" s="57" t="n"/>
      <c r="E179" s="58" t="n"/>
      <c r="F179" s="13" t="n"/>
      <c r="G179" s="13" t="n"/>
      <c r="H179" s="17">
        <f>IF(D179="","",YEAR(D179))</f>
        <v/>
      </c>
    </row>
    <row r="180">
      <c r="B180" s="12" t="n"/>
      <c r="C180" s="13" t="n"/>
      <c r="D180" s="57" t="n"/>
      <c r="E180" s="58" t="n"/>
      <c r="F180" s="13" t="n"/>
      <c r="G180" s="13" t="n"/>
      <c r="H180" s="17">
        <f>IF(D180="","",YEAR(D180))</f>
        <v/>
      </c>
    </row>
    <row r="181">
      <c r="B181" s="12" t="n"/>
      <c r="C181" s="13" t="n"/>
      <c r="D181" s="57" t="n"/>
      <c r="E181" s="58" t="n"/>
      <c r="F181" s="13" t="n"/>
      <c r="G181" s="13" t="n"/>
      <c r="H181" s="17">
        <f>IF(D181="","",YEAR(D181))</f>
        <v/>
      </c>
    </row>
    <row r="182">
      <c r="B182" s="12" t="n"/>
      <c r="C182" s="13" t="n"/>
      <c r="D182" s="57" t="n"/>
      <c r="E182" s="58" t="n"/>
      <c r="F182" s="13" t="n"/>
      <c r="G182" s="13" t="n"/>
      <c r="H182" s="17">
        <f>IF(D182="","",YEAR(D182))</f>
        <v/>
      </c>
    </row>
    <row r="183">
      <c r="B183" s="12" t="n"/>
      <c r="C183" s="13" t="n"/>
      <c r="D183" s="57" t="n"/>
      <c r="E183" s="58" t="n"/>
      <c r="F183" s="13" t="n"/>
      <c r="G183" s="13" t="n"/>
      <c r="H183" s="17">
        <f>IF(D183="","",YEAR(D183))</f>
        <v/>
      </c>
    </row>
    <row r="184">
      <c r="B184" s="12" t="n"/>
      <c r="C184" s="13" t="n"/>
      <c r="D184" s="57" t="n"/>
      <c r="E184" s="58" t="n"/>
      <c r="F184" s="13" t="n"/>
      <c r="G184" s="13" t="n"/>
      <c r="H184" s="17">
        <f>IF(D184="","",YEAR(D184))</f>
        <v/>
      </c>
    </row>
    <row r="185">
      <c r="B185" s="12" t="n"/>
      <c r="C185" s="13" t="n"/>
      <c r="D185" s="57" t="n"/>
      <c r="E185" s="58" t="n"/>
      <c r="F185" s="13" t="n"/>
      <c r="G185" s="13" t="n"/>
      <c r="H185" s="17">
        <f>IF(D185="","",YEAR(D185))</f>
        <v/>
      </c>
    </row>
    <row r="186">
      <c r="B186" s="12" t="n"/>
      <c r="C186" s="13" t="n"/>
      <c r="D186" s="57" t="n"/>
      <c r="E186" s="58" t="n"/>
      <c r="F186" s="13" t="n"/>
      <c r="G186" s="13" t="n"/>
      <c r="H186" s="17">
        <f>IF(D186="","",YEAR(D186))</f>
        <v/>
      </c>
    </row>
    <row r="187">
      <c r="B187" s="12" t="n"/>
      <c r="C187" s="13" t="n"/>
      <c r="D187" s="57" t="n"/>
      <c r="E187" s="58" t="n"/>
      <c r="F187" s="13" t="n"/>
      <c r="G187" s="13" t="n"/>
      <c r="H187" s="17">
        <f>IF(D187="","",YEAR(D187))</f>
        <v/>
      </c>
    </row>
    <row r="188">
      <c r="B188" s="12" t="n"/>
      <c r="C188" s="13" t="n"/>
      <c r="D188" s="57" t="n"/>
      <c r="E188" s="58" t="n"/>
      <c r="F188" s="13" t="n"/>
      <c r="G188" s="13" t="n"/>
      <c r="H188" s="17">
        <f>IF(D188="","",YEAR(D188))</f>
        <v/>
      </c>
    </row>
    <row r="189">
      <c r="B189" s="12" t="n"/>
      <c r="C189" s="13" t="n"/>
      <c r="D189" s="57" t="n"/>
      <c r="E189" s="58" t="n"/>
      <c r="F189" s="13" t="n"/>
      <c r="G189" s="13" t="n"/>
      <c r="H189" s="17">
        <f>IF(D189="","",YEAR(D189))</f>
        <v/>
      </c>
    </row>
    <row r="190">
      <c r="B190" s="12" t="n"/>
      <c r="C190" s="13" t="n"/>
      <c r="D190" s="57" t="n"/>
      <c r="E190" s="58" t="n"/>
      <c r="F190" s="13" t="n"/>
      <c r="G190" s="13" t="n"/>
      <c r="H190" s="17">
        <f>IF(D190="","",YEAR(D190))</f>
        <v/>
      </c>
    </row>
    <row r="191">
      <c r="B191" s="12" t="n"/>
      <c r="C191" s="13" t="n"/>
      <c r="D191" s="57" t="n"/>
      <c r="E191" s="58" t="n"/>
      <c r="F191" s="13" t="n"/>
      <c r="G191" s="13" t="n"/>
      <c r="H191" s="17">
        <f>IF(D191="","",YEAR(D191))</f>
        <v/>
      </c>
    </row>
    <row r="192">
      <c r="B192" s="12" t="n"/>
      <c r="C192" s="13" t="n"/>
      <c r="D192" s="57" t="n"/>
      <c r="E192" s="58" t="n"/>
      <c r="F192" s="13" t="n"/>
      <c r="G192" s="13" t="n"/>
      <c r="H192" s="17">
        <f>IF(D192="","",YEAR(D192))</f>
        <v/>
      </c>
    </row>
    <row r="193">
      <c r="B193" s="12" t="n"/>
      <c r="C193" s="13" t="n"/>
      <c r="D193" s="57" t="n"/>
      <c r="E193" s="58" t="n"/>
      <c r="F193" s="13" t="n"/>
      <c r="G193" s="13" t="n"/>
      <c r="H193" s="17">
        <f>IF(D193="","",YEAR(D193))</f>
        <v/>
      </c>
    </row>
    <row r="194">
      <c r="B194" s="12" t="n"/>
      <c r="C194" s="13" t="n"/>
      <c r="D194" s="57" t="n"/>
      <c r="E194" s="58" t="n"/>
      <c r="F194" s="13" t="n"/>
      <c r="G194" s="13" t="n"/>
      <c r="H194" s="17">
        <f>IF(D194="","",YEAR(D194))</f>
        <v/>
      </c>
    </row>
    <row r="195">
      <c r="B195" s="12" t="n"/>
      <c r="C195" s="13" t="n"/>
      <c r="D195" s="57" t="n"/>
      <c r="E195" s="58" t="n"/>
      <c r="F195" s="13" t="n"/>
      <c r="G195" s="13" t="n"/>
      <c r="H195" s="17">
        <f>IF(D195="","",YEAR(D195))</f>
        <v/>
      </c>
    </row>
    <row r="196">
      <c r="B196" s="12" t="n"/>
      <c r="C196" s="13" t="n"/>
      <c r="D196" s="57" t="n"/>
      <c r="E196" s="58" t="n"/>
      <c r="F196" s="13" t="n"/>
      <c r="G196" s="13" t="n"/>
      <c r="H196" s="17">
        <f>IF(D196="","",YEAR(D196))</f>
        <v/>
      </c>
    </row>
    <row r="197">
      <c r="B197" s="12" t="n"/>
      <c r="C197" s="13" t="n"/>
      <c r="D197" s="57" t="n"/>
      <c r="E197" s="58" t="n"/>
      <c r="F197" s="13" t="n"/>
      <c r="G197" s="13" t="n"/>
      <c r="H197" s="17">
        <f>IF(D197="","",YEAR(D197))</f>
        <v/>
      </c>
    </row>
    <row r="198">
      <c r="B198" s="12" t="n"/>
      <c r="C198" s="13" t="n"/>
      <c r="D198" s="57" t="n"/>
      <c r="E198" s="58" t="n"/>
      <c r="F198" s="13" t="n"/>
      <c r="G198" s="13" t="n"/>
      <c r="H198" s="17">
        <f>IF(D198="","",YEAR(D198))</f>
        <v/>
      </c>
    </row>
    <row r="199">
      <c r="B199" s="12" t="n"/>
      <c r="C199" s="13" t="n"/>
      <c r="D199" s="57" t="n"/>
      <c r="E199" s="58" t="n"/>
      <c r="F199" s="13" t="n"/>
      <c r="G199" s="13" t="n"/>
      <c r="H199" s="17">
        <f>IF(D199="","",YEAR(D199))</f>
        <v/>
      </c>
    </row>
    <row r="200">
      <c r="B200" s="12" t="n"/>
      <c r="C200" s="13" t="n"/>
      <c r="D200" s="57" t="n"/>
      <c r="E200" s="58" t="n"/>
      <c r="F200" s="13" t="n"/>
      <c r="G200" s="13" t="n"/>
      <c r="H200" s="17">
        <f>IF(D200="","",YEAR(D200))</f>
        <v/>
      </c>
    </row>
    <row r="201">
      <c r="B201" s="12" t="n"/>
      <c r="C201" s="13" t="n"/>
      <c r="D201" s="57" t="n"/>
      <c r="E201" s="58" t="n"/>
      <c r="F201" s="13" t="n"/>
      <c r="G201" s="13" t="n"/>
      <c r="H201" s="17">
        <f>IF(D201="","",YEAR(D201))</f>
        <v/>
      </c>
    </row>
    <row r="202">
      <c r="B202" s="12" t="n"/>
      <c r="C202" s="13" t="n"/>
      <c r="D202" s="57" t="n"/>
      <c r="E202" s="58" t="n"/>
      <c r="F202" s="13" t="n"/>
      <c r="G202" s="13" t="n"/>
      <c r="H202" s="17">
        <f>IF(D202="","",YEAR(D202))</f>
        <v/>
      </c>
    </row>
    <row r="203">
      <c r="B203" s="12" t="n"/>
      <c r="C203" s="13" t="n"/>
      <c r="D203" s="57" t="n"/>
      <c r="E203" s="58" t="n"/>
      <c r="F203" s="13" t="n"/>
      <c r="G203" s="13" t="n"/>
      <c r="H203" s="17">
        <f>IF(D203="","",YEAR(D203))</f>
        <v/>
      </c>
    </row>
    <row r="204">
      <c r="B204" s="12" t="n"/>
      <c r="C204" s="13" t="n"/>
      <c r="D204" s="57" t="n"/>
      <c r="E204" s="58" t="n"/>
      <c r="F204" s="13" t="n"/>
      <c r="G204" s="13" t="n"/>
      <c r="H204" s="17">
        <f>IF(D204="","",YEAR(D204))</f>
        <v/>
      </c>
    </row>
    <row r="205">
      <c r="B205" s="12" t="n"/>
      <c r="C205" s="13" t="n"/>
      <c r="D205" s="57" t="n"/>
      <c r="E205" s="58" t="n"/>
      <c r="F205" s="13" t="n"/>
      <c r="G205" s="13" t="n"/>
      <c r="H205" s="17">
        <f>IF(D205="","",YEAR(D205))</f>
        <v/>
      </c>
    </row>
    <row r="206">
      <c r="B206" s="12" t="n"/>
      <c r="C206" s="13" t="n"/>
      <c r="D206" s="57" t="n"/>
      <c r="E206" s="58" t="n"/>
      <c r="F206" s="13" t="n"/>
      <c r="G206" s="13" t="n"/>
      <c r="H206" s="17">
        <f>IF(D206="","",YEAR(D206))</f>
        <v/>
      </c>
    </row>
    <row r="207">
      <c r="B207" s="12" t="n"/>
      <c r="C207" s="13" t="n"/>
      <c r="D207" s="57" t="n"/>
      <c r="E207" s="58" t="n"/>
      <c r="F207" s="13" t="n"/>
      <c r="G207" s="13" t="n"/>
      <c r="H207" s="17">
        <f>IF(D207="","",YEAR(D207))</f>
        <v/>
      </c>
    </row>
    <row r="208">
      <c r="B208" s="12" t="n"/>
      <c r="C208" s="13" t="n"/>
      <c r="D208" s="57" t="n"/>
      <c r="E208" s="58" t="n"/>
      <c r="F208" s="13" t="n"/>
      <c r="G208" s="13" t="n"/>
      <c r="H208" s="17">
        <f>IF(D208="","",YEAR(D208))</f>
        <v/>
      </c>
    </row>
    <row r="209">
      <c r="B209" s="12" t="n"/>
      <c r="C209" s="13" t="n"/>
      <c r="D209" s="57" t="n"/>
      <c r="E209" s="58" t="n"/>
      <c r="F209" s="13" t="n"/>
      <c r="G209" s="13" t="n"/>
      <c r="H209" s="17">
        <f>IF(D209="","",YEAR(D209))</f>
        <v/>
      </c>
    </row>
    <row r="210">
      <c r="B210" s="12" t="n"/>
      <c r="C210" s="13" t="n"/>
      <c r="D210" s="57" t="n"/>
      <c r="E210" s="58" t="n"/>
      <c r="F210" s="13" t="n"/>
      <c r="G210" s="13" t="n"/>
      <c r="H210" s="17">
        <f>IF(D210="","",YEAR(D210))</f>
        <v/>
      </c>
    </row>
    <row r="211">
      <c r="B211" s="12" t="n"/>
      <c r="C211" s="13" t="n"/>
      <c r="D211" s="57" t="n"/>
      <c r="E211" s="58" t="n"/>
      <c r="F211" s="13" t="n"/>
      <c r="G211" s="13" t="n"/>
      <c r="H211" s="17">
        <f>IF(D211="","",YEAR(D211))</f>
        <v/>
      </c>
    </row>
    <row r="212">
      <c r="B212" s="12" t="n"/>
      <c r="C212" s="13" t="n"/>
      <c r="D212" s="57" t="n"/>
      <c r="E212" s="58" t="n"/>
      <c r="F212" s="13" t="n"/>
      <c r="G212" s="13" t="n"/>
      <c r="H212" s="17">
        <f>IF(D212="","",YEAR(D212))</f>
        <v/>
      </c>
    </row>
    <row r="213">
      <c r="B213" s="12" t="n"/>
      <c r="C213" s="13" t="n"/>
      <c r="D213" s="57" t="n"/>
      <c r="E213" s="58" t="n"/>
      <c r="F213" s="13" t="n"/>
      <c r="G213" s="13" t="n"/>
      <c r="H213" s="17">
        <f>IF(D213="","",YEAR(D213))</f>
        <v/>
      </c>
    </row>
    <row r="214">
      <c r="B214" s="12" t="n"/>
      <c r="C214" s="13" t="n"/>
      <c r="D214" s="57" t="n"/>
      <c r="E214" s="58" t="n"/>
      <c r="F214" s="13" t="n"/>
      <c r="G214" s="13" t="n"/>
      <c r="H214" s="17">
        <f>IF(D214="","",YEAR(D214))</f>
        <v/>
      </c>
    </row>
    <row r="215">
      <c r="B215" s="12" t="n"/>
      <c r="C215" s="13" t="n"/>
      <c r="D215" s="57" t="n"/>
      <c r="E215" s="58" t="n"/>
      <c r="F215" s="13" t="n"/>
      <c r="G215" s="13" t="n"/>
      <c r="H215" s="17">
        <f>IF(D215="","",YEAR(D215))</f>
        <v/>
      </c>
    </row>
    <row r="216">
      <c r="B216" s="12" t="n"/>
      <c r="C216" s="13" t="n"/>
      <c r="D216" s="57" t="n"/>
      <c r="E216" s="58" t="n"/>
      <c r="F216" s="13" t="n"/>
      <c r="G216" s="13" t="n"/>
      <c r="H216" s="17">
        <f>IF(D216="","",YEAR(D216))</f>
        <v/>
      </c>
    </row>
    <row r="217">
      <c r="B217" s="12" t="n"/>
      <c r="C217" s="13" t="n"/>
      <c r="D217" s="57" t="n"/>
      <c r="E217" s="58" t="n"/>
      <c r="F217" s="13" t="n"/>
      <c r="G217" s="13" t="n"/>
      <c r="H217" s="17">
        <f>IF(D217="","",YEAR(D217))</f>
        <v/>
      </c>
    </row>
    <row r="218">
      <c r="B218" s="12" t="n"/>
      <c r="C218" s="13" t="n"/>
      <c r="D218" s="57" t="n"/>
      <c r="E218" s="58" t="n"/>
      <c r="F218" s="13" t="n"/>
      <c r="G218" s="13" t="n"/>
      <c r="H218" s="17">
        <f>IF(D218="","",YEAR(D218))</f>
        <v/>
      </c>
    </row>
    <row r="219">
      <c r="B219" s="12" t="n"/>
      <c r="C219" s="13" t="n"/>
      <c r="D219" s="57" t="n"/>
      <c r="E219" s="58" t="n"/>
      <c r="F219" s="13" t="n"/>
      <c r="G219" s="13" t="n"/>
      <c r="H219" s="17">
        <f>IF(D219="","",YEAR(D219))</f>
        <v/>
      </c>
    </row>
    <row r="220">
      <c r="B220" s="12" t="n"/>
      <c r="C220" s="13" t="n"/>
      <c r="D220" s="57" t="n"/>
      <c r="E220" s="58" t="n"/>
      <c r="F220" s="13" t="n"/>
      <c r="G220" s="13" t="n"/>
      <c r="H220" s="17">
        <f>IF(D220="","",YEAR(D220))</f>
        <v/>
      </c>
    </row>
    <row r="221">
      <c r="B221" s="12" t="n"/>
      <c r="C221" s="13" t="n"/>
      <c r="D221" s="57" t="n"/>
      <c r="E221" s="58" t="n"/>
      <c r="F221" s="13" t="n"/>
      <c r="G221" s="13" t="n"/>
      <c r="H221" s="17">
        <f>IF(D221="","",YEAR(D221))</f>
        <v/>
      </c>
    </row>
    <row r="222">
      <c r="B222" s="12" t="n"/>
      <c r="C222" s="13" t="n"/>
      <c r="D222" s="57" t="n"/>
      <c r="E222" s="58" t="n"/>
      <c r="F222" s="13" t="n"/>
      <c r="G222" s="13" t="n"/>
      <c r="H222" s="17">
        <f>IF(D222="","",YEAR(D222))</f>
        <v/>
      </c>
    </row>
    <row r="223">
      <c r="B223" s="12" t="n"/>
      <c r="C223" s="13" t="n"/>
      <c r="D223" s="57" t="n"/>
      <c r="E223" s="58" t="n"/>
      <c r="F223" s="13" t="n"/>
      <c r="G223" s="13" t="n"/>
      <c r="H223" s="17">
        <f>IF(D223="","",YEAR(D223))</f>
        <v/>
      </c>
    </row>
    <row r="224">
      <c r="B224" s="12" t="n"/>
      <c r="C224" s="13" t="n"/>
      <c r="D224" s="57" t="n"/>
      <c r="E224" s="58" t="n"/>
      <c r="F224" s="13" t="n"/>
      <c r="G224" s="13" t="n"/>
      <c r="H224" s="17">
        <f>IF(D224="","",YEAR(D224))</f>
        <v/>
      </c>
    </row>
    <row r="225">
      <c r="B225" s="12" t="n"/>
      <c r="C225" s="13" t="n"/>
      <c r="D225" s="57" t="n"/>
      <c r="E225" s="58" t="n"/>
      <c r="F225" s="13" t="n"/>
      <c r="G225" s="13" t="n"/>
      <c r="H225" s="17">
        <f>IF(D225="","",YEAR(D225))</f>
        <v/>
      </c>
    </row>
    <row r="226">
      <c r="B226" s="12" t="n"/>
      <c r="C226" s="13" t="n"/>
      <c r="D226" s="57" t="n"/>
      <c r="E226" s="58" t="n"/>
      <c r="F226" s="13" t="n"/>
      <c r="G226" s="13" t="n"/>
      <c r="H226" s="17">
        <f>IF(D226="","",YEAR(D226))</f>
        <v/>
      </c>
    </row>
    <row r="227">
      <c r="B227" s="12" t="n"/>
      <c r="C227" s="13" t="n"/>
      <c r="D227" s="57" t="n"/>
      <c r="E227" s="58" t="n"/>
      <c r="F227" s="13" t="n"/>
      <c r="G227" s="13" t="n"/>
      <c r="H227" s="17">
        <f>IF(D227="","",YEAR(D227))</f>
        <v/>
      </c>
    </row>
    <row r="228">
      <c r="B228" s="12" t="n"/>
      <c r="C228" s="13" t="n"/>
      <c r="D228" s="57" t="n"/>
      <c r="E228" s="58" t="n"/>
      <c r="F228" s="13" t="n"/>
      <c r="G228" s="13" t="n"/>
      <c r="H228" s="17">
        <f>IF(D228="","",YEAR(D228))</f>
        <v/>
      </c>
    </row>
    <row r="229">
      <c r="B229" s="12" t="n"/>
      <c r="C229" s="13" t="n"/>
      <c r="D229" s="57" t="n"/>
      <c r="E229" s="58" t="n"/>
      <c r="F229" s="13" t="n"/>
      <c r="G229" s="13" t="n"/>
      <c r="H229" s="17">
        <f>IF(D229="","",YEAR(D229))</f>
        <v/>
      </c>
    </row>
    <row r="230">
      <c r="B230" s="12" t="n"/>
      <c r="C230" s="13" t="n"/>
      <c r="D230" s="57" t="n"/>
      <c r="E230" s="58" t="n"/>
      <c r="F230" s="13" t="n"/>
      <c r="G230" s="13" t="n"/>
      <c r="H230" s="17">
        <f>IF(D230="","",YEAR(D230))</f>
        <v/>
      </c>
    </row>
    <row r="231">
      <c r="B231" s="12" t="n"/>
      <c r="C231" s="13" t="n"/>
      <c r="D231" s="57" t="n"/>
      <c r="E231" s="58" t="n"/>
      <c r="F231" s="13" t="n"/>
      <c r="G231" s="13" t="n"/>
      <c r="H231" s="17">
        <f>IF(D231="","",YEAR(D231))</f>
        <v/>
      </c>
    </row>
    <row r="232">
      <c r="B232" s="12" t="n"/>
      <c r="C232" s="13" t="n"/>
      <c r="D232" s="57" t="n"/>
      <c r="E232" s="58" t="n"/>
      <c r="F232" s="13" t="n"/>
      <c r="G232" s="13" t="n"/>
      <c r="H232" s="17">
        <f>IF(D232="","",YEAR(D232))</f>
        <v/>
      </c>
    </row>
    <row r="233">
      <c r="B233" s="12" t="n"/>
      <c r="C233" s="13" t="n"/>
      <c r="D233" s="57" t="n"/>
      <c r="E233" s="58" t="n"/>
      <c r="F233" s="13" t="n"/>
      <c r="G233" s="13" t="n"/>
      <c r="H233" s="17">
        <f>IF(D233="","",YEAR(D233))</f>
        <v/>
      </c>
    </row>
    <row r="234">
      <c r="B234" s="12" t="n"/>
      <c r="C234" s="13" t="n"/>
      <c r="D234" s="57" t="n"/>
      <c r="E234" s="58" t="n"/>
      <c r="F234" s="13" t="n"/>
      <c r="G234" s="13" t="n"/>
      <c r="H234" s="17">
        <f>IF(D234="","",YEAR(D234))</f>
        <v/>
      </c>
    </row>
    <row r="235">
      <c r="B235" s="12" t="n"/>
      <c r="C235" s="13" t="n"/>
      <c r="D235" s="57" t="n"/>
      <c r="E235" s="58" t="n"/>
      <c r="F235" s="13" t="n"/>
      <c r="G235" s="13" t="n"/>
      <c r="H235" s="17">
        <f>IF(D235="","",YEAR(D235))</f>
        <v/>
      </c>
    </row>
    <row r="236">
      <c r="B236" s="12" t="n"/>
      <c r="C236" s="13" t="n"/>
      <c r="D236" s="57" t="n"/>
      <c r="E236" s="58" t="n"/>
      <c r="F236" s="13" t="n"/>
      <c r="G236" s="13" t="n"/>
      <c r="H236" s="17">
        <f>IF(D236="","",YEAR(D236))</f>
        <v/>
      </c>
    </row>
    <row r="237">
      <c r="B237" s="12" t="n"/>
      <c r="C237" s="13" t="n"/>
      <c r="D237" s="57" t="n"/>
      <c r="E237" s="58" t="n"/>
      <c r="F237" s="13" t="n"/>
      <c r="G237" s="13" t="n"/>
      <c r="H237" s="17">
        <f>IF(D237="","",YEAR(D237))</f>
        <v/>
      </c>
    </row>
    <row r="238">
      <c r="B238" s="12" t="n"/>
      <c r="C238" s="13" t="n"/>
      <c r="D238" s="57" t="n"/>
      <c r="E238" s="58" t="n"/>
      <c r="F238" s="13" t="n"/>
      <c r="G238" s="13" t="n"/>
      <c r="H238" s="17">
        <f>IF(D238="","",YEAR(D238))</f>
        <v/>
      </c>
    </row>
    <row r="239">
      <c r="B239" s="12" t="n"/>
      <c r="C239" s="13" t="n"/>
      <c r="D239" s="57" t="n"/>
      <c r="E239" s="58" t="n"/>
      <c r="F239" s="13" t="n"/>
      <c r="G239" s="13" t="n"/>
      <c r="H239" s="17">
        <f>IF(D239="","",YEAR(D239))</f>
        <v/>
      </c>
    </row>
    <row r="240">
      <c r="B240" s="12" t="n"/>
      <c r="C240" s="13" t="n"/>
      <c r="D240" s="57" t="n"/>
      <c r="E240" s="58" t="n"/>
      <c r="F240" s="13" t="n"/>
      <c r="G240" s="13" t="n"/>
      <c r="H240" s="17">
        <f>IF(D240="","",YEAR(D240))</f>
        <v/>
      </c>
    </row>
    <row r="241">
      <c r="B241" s="12" t="n"/>
      <c r="C241" s="13" t="n"/>
      <c r="D241" s="57" t="n"/>
      <c r="E241" s="58" t="n"/>
      <c r="F241" s="13" t="n"/>
      <c r="G241" s="13" t="n"/>
      <c r="H241" s="17">
        <f>IF(D241="","",YEAR(D241))</f>
        <v/>
      </c>
    </row>
    <row r="242">
      <c r="B242" s="12" t="n"/>
      <c r="C242" s="13" t="n"/>
      <c r="D242" s="57" t="n"/>
      <c r="E242" s="58" t="n"/>
      <c r="F242" s="13" t="n"/>
      <c r="G242" s="13" t="n"/>
      <c r="H242" s="17">
        <f>IF(D242="","",YEAR(D242))</f>
        <v/>
      </c>
    </row>
    <row r="243">
      <c r="B243" s="12" t="n"/>
      <c r="C243" s="13" t="n"/>
      <c r="D243" s="57" t="n"/>
      <c r="E243" s="58" t="n"/>
      <c r="F243" s="13" t="n"/>
      <c r="G243" s="13" t="n"/>
      <c r="H243" s="17">
        <f>IF(D243="","",YEAR(D243))</f>
        <v/>
      </c>
    </row>
    <row r="244">
      <c r="B244" s="12" t="n"/>
      <c r="C244" s="13" t="n"/>
      <c r="D244" s="57" t="n"/>
      <c r="E244" s="58" t="n"/>
      <c r="F244" s="13" t="n"/>
      <c r="G244" s="13" t="n"/>
      <c r="H244" s="17">
        <f>IF(D244="","",YEAR(D244))</f>
        <v/>
      </c>
    </row>
    <row r="245">
      <c r="B245" s="12" t="n"/>
      <c r="C245" s="13" t="n"/>
      <c r="D245" s="57" t="n"/>
      <c r="E245" s="58" t="n"/>
      <c r="F245" s="13" t="n"/>
      <c r="G245" s="13" t="n"/>
      <c r="H245" s="17">
        <f>IF(D245="","",YEAR(D245))</f>
        <v/>
      </c>
    </row>
    <row r="246">
      <c r="B246" s="39" t="n"/>
      <c r="C246" s="40" t="n"/>
      <c r="D246" s="73" t="n"/>
      <c r="E246" s="68" t="n"/>
      <c r="F246" s="40" t="n"/>
      <c r="G246" s="40" t="n"/>
      <c r="H246" s="52">
        <f>IF(D246="","",YEAR(D246))</f>
        <v/>
      </c>
    </row>
    <row r="247"/>
    <row r="248">
      <c r="B248" s="2" t="inlineStr">
        <is>
          <t>Example payments are invented data. Rows from other years stay in the log and are not added into the year chosen above.</t>
        </is>
      </c>
    </row>
  </sheetData>
  <mergeCells count="1">
    <mergeCell ref="B3:R3"/>
  </mergeCells>
  <dataValidations count="2">
    <dataValidation sqref="D10:D39" showDropDown="0" showInputMessage="0" showErrorMessage="0" allowBlank="1" type="list">
      <formula1>"Yes,No"</formula1>
    </dataValidation>
    <dataValidation sqref="F47:F246" showDropDown="0" showInputMessage="0" showErrorMessage="0" allowBlank="1" type="list">
      <formula1>"Check,Cash,Bank transfer,Card,Payment app"</formula1>
    </dataValidation>
  </dataValidation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2026-10-26T04:19:11Z</dcterms:created>
  <dcterms:modified xmlns:dcterms="http://purl.org/dc/terms/" xmlns:xsi="http://www.w3.org/2001/XMLSchema-instance" xsi:type="dcterms:W3CDTF">2026-10-26T04:19:12Z</dcterms:modified>
</cp:coreProperties>
</file>