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Costs by category" sheetId="2" state="visible" r:id="rId2"/>
    <sheet xmlns:r="http://schemas.openxmlformats.org/officeDocument/2006/relationships" name="Budget vs actual" sheetId="3" state="visible" r:id="rId3"/>
    <sheet xmlns:r="http://schemas.openxmlformats.org/officeDocument/2006/relationships" name="Draw log" sheetId="4" state="visible" r:id="rId4"/>
    <sheet xmlns:r="http://schemas.openxmlformats.org/officeDocument/2006/relationships" name="Project 7 ledger" sheetId="5" state="visible" r:id="rId5"/>
    <sheet xmlns:r="http://schemas.openxmlformats.org/officeDocument/2006/relationships" name="Your costs by category" sheetId="6" state="visible" r:id="rId6"/>
    <sheet xmlns:r="http://schemas.openxmlformats.org/officeDocument/2006/relationships" name="Your budget vs actual" sheetId="7" state="visible" r:id="rId7"/>
    <sheet xmlns:r="http://schemas.openxmlformats.org/officeDocument/2006/relationships" name="Your draw log" sheetId="8" state="visible" r:id="rId8"/>
    <sheet xmlns:r="http://schemas.openxmlformats.org/officeDocument/2006/relationships" name="Your ledger" sheetId="9" state="visible" r:id="rId9"/>
  </sheets>
  <definedNames>
    <definedName name="_xlnm.Print_Titles" localSheetId="0">'How to use'!$2:$4</definedName>
    <definedName name="_xlnm.Print_Titles" localSheetId="1">'Costs by category'!$2:$4</definedName>
    <definedName name="_xlnm.Print_Titles" localSheetId="2">'Budget vs actual'!$2:$4</definedName>
    <definedName name="_xlnm.Print_Titles" localSheetId="3">'Draw log'!$2:$4</definedName>
    <definedName name="_xlnm.Print_Titles" localSheetId="4">'Project 7 ledger'!$2:$4</definedName>
    <definedName name="_xlnm.Print_Titles" localSheetId="5">'Your costs by category'!$2:$4</definedName>
    <definedName name="_xlnm.Print_Titles" localSheetId="6">'Your budget vs actual'!$2:$4</definedName>
    <definedName name="_xlnm.Print_Titles" localSheetId="7">'Your draw log'!$2:$4</definedName>
    <definedName name="_xlnm.Print_Titles" localSheetId="8">'Your ledger'!$2:$4</definedName>
  </definedNames>
  <calcPr calcId="124519" fullCalcOnLoad="1"/>
</workbook>
</file>

<file path=xl/styles.xml><?xml version="1.0" encoding="utf-8"?>
<styleSheet xmlns="http://schemas.openxmlformats.org/spreadsheetml/2006/main">
  <numFmts count="3">
    <numFmt numFmtId="164" formatCode="$#,##0.00;-$#,##0.00;&quot;-&quot;"/>
    <numFmt numFmtId="165" formatCode="mmm d, yyyy"/>
    <numFmt numFmtId="166" formatCode="0%;-0%;&quot;-&quot;"/>
  </numFmts>
  <fonts count="10">
    <font>
      <name val="Calibri"/>
      <family val="2"/>
      <color theme="1"/>
      <sz val="11"/>
      <scheme val="minor"/>
    </font>
    <font>
      <name val="Arial"/>
      <b val="1"/>
      <color rgb="00070814"/>
      <sz val="14"/>
    </font>
    <font>
      <name val="Arial"/>
      <i val="1"/>
      <color rgb="005B6072"/>
      <sz val="9"/>
    </font>
    <font>
      <name val="Arial"/>
      <color rgb="00000000"/>
      <sz val="10"/>
    </font>
    <font>
      <name val="Arial"/>
      <b val="1"/>
      <color rgb="00000000"/>
      <sz val="10"/>
    </font>
    <font>
      <name val="Arial"/>
      <color rgb="00070814"/>
      <sz val="10"/>
    </font>
    <font>
      <name val="Arial"/>
      <b val="1"/>
      <color rgb="00F4F2E9"/>
      <sz val="9"/>
    </font>
    <font>
      <name val="Arial"/>
      <b val="1"/>
      <color rgb="00070814"/>
      <sz val="9.5"/>
    </font>
    <font>
      <name val="Arial"/>
      <color rgb="005b6072"/>
      <sz val="8.5"/>
    </font>
    <font>
      <name val="Arial"/>
      <b val="1"/>
      <color rgb="005b6072"/>
      <sz val="8"/>
    </font>
  </fonts>
  <fills count="4">
    <fill>
      <patternFill/>
    </fill>
    <fill>
      <patternFill patternType="gray125"/>
    </fill>
    <fill>
      <patternFill patternType="solid">
        <fgColor rgb="00F4F2E9"/>
      </patternFill>
    </fill>
    <fill>
      <patternFill patternType="solid">
        <fgColor rgb="00070814"/>
      </patternFill>
    </fill>
  </fills>
  <borders count="24">
    <border>
      <left/>
      <right/>
      <top/>
      <bottom/>
      <diagonal/>
    </border>
    <border>
      <bottom style="hair">
        <color rgb="00070814"/>
      </bottom>
    </border>
    <border>
      <bottom style="medium">
        <color rgb="00FFE81F"/>
      </bottom>
    </border>
    <border>
      <left style="medium">
        <color rgb="00070814"/>
      </left>
      <top style="medium">
        <color rgb="00070814"/>
      </top>
      <bottom style="medium">
        <color rgb="00FFE81F"/>
      </bottom>
    </border>
    <border>
      <top style="medium">
        <color rgb="00070814"/>
      </top>
      <bottom style="medium">
        <color rgb="00FFE81F"/>
      </bottom>
    </border>
    <border>
      <right style="medium">
        <color rgb="00070814"/>
      </right>
      <top style="medium">
        <color rgb="00070814"/>
      </top>
      <bottom style="medium">
        <color rgb="00FFE81F"/>
      </bottom>
    </border>
    <border>
      <left style="medium">
        <color rgb="00070814"/>
      </left>
      <bottom style="hair">
        <color rgb="00070814"/>
      </bottom>
    </border>
    <border>
      <right style="medium">
        <color rgb="00070814"/>
      </right>
      <bottom style="hair">
        <color rgb="00070814"/>
      </bottom>
    </border>
    <border>
      <left style="medium">
        <color rgb="00070814"/>
      </left>
      <bottom style="medium">
        <color rgb="00070814"/>
      </bottom>
    </border>
    <border>
      <bottom style="medium">
        <color rgb="00070814"/>
      </bottom>
    </border>
    <border>
      <right style="medium">
        <color rgb="00070814"/>
      </right>
      <bottom style="medium">
        <color rgb="00070814"/>
      </bottom>
    </border>
    <border>
      <top style="medium">
        <color rgb="00070814"/>
      </top>
    </border>
    <border>
      <left style="medium">
        <color rgb="00070814"/>
      </left>
      <top style="medium">
        <color rgb="00070814"/>
      </top>
    </border>
    <border>
      <right style="medium">
        <color rgb="00070814"/>
      </right>
      <top style="medium">
        <color rgb="00070814"/>
      </top>
    </border>
    <border>
      <left/>
      <right/>
      <top/>
      <bottom/>
    </border>
    <border>
      <left/>
      <right/>
      <top/>
      <bottom style="medium">
        <color rgb="00070814"/>
      </bottom>
    </border>
    <border>
      <left style="medium">
        <color rgb="00070814"/>
      </left>
      <top style="medium">
        <color rgb="00070814"/>
      </top>
      <bottom style="medium">
        <color rgb="00070814"/>
      </bottom>
    </border>
    <border>
      <top style="medium">
        <color rgb="00070814"/>
      </top>
      <bottom style="medium">
        <color rgb="00070814"/>
      </bottom>
    </border>
    <border>
      <right style="medium">
        <color rgb="00070814"/>
      </right>
      <top style="medium">
        <color rgb="00070814"/>
      </top>
      <bottom style="medium">
        <color rgb="00070814"/>
      </bottom>
    </border>
    <border>
      <left style="medium">
        <color rgb="00070814"/>
      </left>
      <top style="medium">
        <color rgb="00070814"/>
      </top>
      <bottom style="hair">
        <color rgb="00070814"/>
      </bottom>
    </border>
    <border>
      <top style="medium">
        <color rgb="00070814"/>
      </top>
      <bottom style="hair">
        <color rgb="00070814"/>
      </bottom>
    </border>
    <border>
      <right style="medium">
        <color rgb="00070814"/>
      </right>
      <top style="medium">
        <color rgb="00070814"/>
      </top>
      <bottom style="hair">
        <color rgb="00070814"/>
      </bottom>
    </border>
    <border>
      <bottom style="thick">
        <color rgb="00ffe81f"/>
      </bottom>
    </border>
    <border>
      <left/>
      <right/>
      <top/>
      <bottom style="thick">
        <color rgb="00ffe81f"/>
      </bottom>
      <diagonal/>
    </border>
  </borders>
  <cellStyleXfs count="1">
    <xf numFmtId="0" fontId="0" fillId="0" borderId="0"/>
  </cellStyleXfs>
  <cellXfs count="55">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5" fillId="2" borderId="1" pivotButton="0" quotePrefix="0" xfId="0"/>
    <xf numFmtId="0" fontId="3" fillId="0" borderId="1" pivotButton="0" quotePrefix="0" xfId="0"/>
    <xf numFmtId="0" fontId="6" fillId="3" borderId="3" applyAlignment="1" pivotButton="0" quotePrefix="0" xfId="0">
      <alignment vertical="center" wrapText="1"/>
    </xf>
    <xf numFmtId="0" fontId="6" fillId="3" borderId="4" applyAlignment="1" pivotButton="0" quotePrefix="0" xfId="0">
      <alignment vertical="center" wrapText="1"/>
    </xf>
    <xf numFmtId="0" fontId="6" fillId="3" borderId="5" applyAlignment="1" pivotButton="0" quotePrefix="0" xfId="0">
      <alignment vertical="center" wrapText="1"/>
    </xf>
    <xf numFmtId="0" fontId="5" fillId="2" borderId="6" applyAlignment="1" pivotButton="0" quotePrefix="0" xfId="0">
      <alignment vertical="top"/>
    </xf>
    <xf numFmtId="0" fontId="5" fillId="2" borderId="1" applyAlignment="1" pivotButton="0" quotePrefix="0" xfId="0">
      <alignment vertical="top"/>
    </xf>
    <xf numFmtId="164" fontId="3" fillId="0" borderId="7" applyAlignment="1" pivotButton="0" quotePrefix="0" xfId="0">
      <alignment vertical="top"/>
    </xf>
    <xf numFmtId="0" fontId="5" fillId="2" borderId="8" applyAlignment="1" pivotButton="0" quotePrefix="0" xfId="0">
      <alignment vertical="top"/>
    </xf>
    <xf numFmtId="0" fontId="5" fillId="2" borderId="9" applyAlignment="1" pivotButton="0" quotePrefix="0" xfId="0">
      <alignment vertical="top"/>
    </xf>
    <xf numFmtId="164" fontId="3" fillId="0" borderId="10" applyAlignment="1" pivotButton="0" quotePrefix="0" xfId="0">
      <alignment vertical="top"/>
    </xf>
    <xf numFmtId="0" fontId="4" fillId="0" borderId="6" pivotButton="0" quotePrefix="0" xfId="0"/>
    <xf numFmtId="0" fontId="4" fillId="0" borderId="12" pivotButton="0" quotePrefix="0" xfId="0"/>
    <xf numFmtId="0" fontId="0" fillId="0" borderId="11" pivotButton="0" quotePrefix="0" xfId="0"/>
    <xf numFmtId="164" fontId="4" fillId="0" borderId="13" applyAlignment="1" pivotButton="0" quotePrefix="0" xfId="0">
      <alignment vertical="top"/>
    </xf>
    <xf numFmtId="0" fontId="0" fillId="0" borderId="14" pivotButton="0" quotePrefix="0" xfId="0"/>
    <xf numFmtId="0" fontId="3" fillId="0" borderId="8" pivotButton="0" quotePrefix="0" xfId="0"/>
    <xf numFmtId="0" fontId="0" fillId="0" borderId="15" pivotButton="0" quotePrefix="0" xfId="0"/>
    <xf numFmtId="165" fontId="5" fillId="2" borderId="1" applyAlignment="1" pivotButton="0" quotePrefix="0" xfId="0">
      <alignment vertical="top"/>
    </xf>
    <xf numFmtId="164" fontId="5" fillId="2" borderId="1" applyAlignment="1" pivotButton="0" quotePrefix="0" xfId="0">
      <alignment vertical="top"/>
    </xf>
    <xf numFmtId="164" fontId="3" fillId="0" borderId="1" applyAlignment="1" pivotButton="0" quotePrefix="0" xfId="0">
      <alignment vertical="top"/>
    </xf>
    <xf numFmtId="166" fontId="3" fillId="0" borderId="7" applyAlignment="1" pivotButton="0" quotePrefix="0" xfId="0">
      <alignment vertical="top"/>
    </xf>
    <xf numFmtId="0" fontId="4" fillId="0" borderId="16" applyAlignment="1" pivotButton="0" quotePrefix="0" xfId="0">
      <alignment vertical="top"/>
    </xf>
    <xf numFmtId="0" fontId="4" fillId="0" borderId="17" applyAlignment="1" pivotButton="0" quotePrefix="0" xfId="0">
      <alignment vertical="top"/>
    </xf>
    <xf numFmtId="164" fontId="4" fillId="0" borderId="17" applyAlignment="1" pivotButton="0" quotePrefix="0" xfId="0">
      <alignment vertical="top"/>
    </xf>
    <xf numFmtId="166" fontId="4" fillId="0" borderId="18" applyAlignment="1" pivotButton="0" quotePrefix="0" xfId="0">
      <alignment vertical="top"/>
    </xf>
    <xf numFmtId="0" fontId="3" fillId="0" borderId="19" pivotButton="0" quotePrefix="0" xfId="0"/>
    <xf numFmtId="0" fontId="3" fillId="0" borderId="20" pivotButton="0" quotePrefix="0" xfId="0"/>
    <xf numFmtId="164" fontId="5" fillId="2" borderId="21" applyAlignment="1" pivotButton="0" quotePrefix="0" xfId="0">
      <alignment vertical="top"/>
    </xf>
    <xf numFmtId="0" fontId="3" fillId="0" borderId="6" pivotButton="0" quotePrefix="0" xfId="0"/>
    <xf numFmtId="164" fontId="5" fillId="2" borderId="7" applyAlignment="1" pivotButton="0" quotePrefix="0" xfId="0">
      <alignment vertical="top"/>
    </xf>
    <xf numFmtId="0" fontId="4" fillId="0" borderId="8" pivotButton="0" quotePrefix="0" xfId="0"/>
    <xf numFmtId="0" fontId="3" fillId="0" borderId="9" pivotButton="0" quotePrefix="0" xfId="0"/>
    <xf numFmtId="164" fontId="4" fillId="0" borderId="10" applyAlignment="1" pivotButton="0" quotePrefix="0" xfId="0">
      <alignment vertical="top"/>
    </xf>
    <xf numFmtId="1" fontId="5" fillId="2" borderId="6" applyAlignment="1" pivotButton="0" quotePrefix="0" xfId="0">
      <alignment vertical="top"/>
    </xf>
    <xf numFmtId="0" fontId="4" fillId="0" borderId="18" applyAlignment="1" pivotButton="0" quotePrefix="0" xfId="0">
      <alignment vertical="top"/>
    </xf>
    <xf numFmtId="164" fontId="3" fillId="0" borderId="21" applyAlignment="1" pivotButton="0" quotePrefix="0" xfId="0">
      <alignment vertical="top"/>
    </xf>
    <xf numFmtId="164" fontId="4" fillId="0" borderId="7" applyAlignment="1" pivotButton="0" quotePrefix="0" xfId="0">
      <alignment vertical="top"/>
    </xf>
    <xf numFmtId="165" fontId="5" fillId="2" borderId="6" applyAlignment="1" pivotButton="0" quotePrefix="0" xfId="0">
      <alignment vertical="top"/>
    </xf>
    <xf numFmtId="165" fontId="5" fillId="2" borderId="8" applyAlignment="1" pivotButton="0" quotePrefix="0" xfId="0">
      <alignment vertical="top"/>
    </xf>
    <xf numFmtId="164" fontId="5" fillId="2" borderId="9" applyAlignment="1" pivotButton="0" quotePrefix="0" xfId="0">
      <alignment vertical="top"/>
    </xf>
    <xf numFmtId="0" fontId="7" fillId="0" borderId="0" applyAlignment="1" pivotButton="0" quotePrefix="0" xfId="0">
      <alignment vertical="center"/>
    </xf>
    <xf numFmtId="0" fontId="8" fillId="0" borderId="22" applyAlignment="1" pivotButton="0" quotePrefix="0" xfId="0">
      <alignment vertical="top" wrapText="1"/>
    </xf>
    <xf numFmtId="0" fontId="0" fillId="0" borderId="23" pivotButton="0" quotePrefix="0" xfId="0"/>
    <xf numFmtId="0" fontId="9" fillId="0" borderId="0" applyAlignment="1" pivotButton="0" quotePrefix="0" xfId="0">
      <alignment vertical="bottom"/>
    </xf>
    <xf numFmtId="165" fontId="5" fillId="2" borderId="1" applyAlignment="1" pivotButton="0" quotePrefix="0" xfId="0">
      <alignment vertical="top"/>
    </xf>
    <xf numFmtId="166" fontId="3" fillId="0" borderId="7" applyAlignment="1" pivotButton="0" quotePrefix="0" xfId="0">
      <alignment vertical="top"/>
    </xf>
    <xf numFmtId="166" fontId="4" fillId="0" borderId="18" applyAlignment="1" pivotButton="0" quotePrefix="0" xfId="0">
      <alignment vertical="top"/>
    </xf>
    <xf numFmtId="165" fontId="5" fillId="2" borderId="6" applyAlignment="1" pivotButton="0" quotePrefix="0" xfId="0">
      <alignment vertical="top"/>
    </xf>
    <xf numFmtId="165" fontId="5" fillId="2" borderId="8"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_rels/drawing7.xml.rels><Relationships xmlns="http://schemas.openxmlformats.org/package/2006/relationships"><Relationship Type="http://schemas.openxmlformats.org/officeDocument/2006/relationships/image" Target="/xl/media/image7.png" Id="rId1"/></Relationships>
</file>

<file path=xl/drawings/_rels/drawing8.xml.rels><Relationships xmlns="http://schemas.openxmlformats.org/package/2006/relationships"><Relationship Type="http://schemas.openxmlformats.org/officeDocument/2006/relationships/image" Target="/xl/media/image8.png" Id="rId1"/></Relationships>
</file>

<file path=xl/drawings/_rels/drawing9.xml.rels><Relationships xmlns="http://schemas.openxmlformats.org/package/2006/relationships"><Relationship Type="http://schemas.openxmlformats.org/officeDocument/2006/relationships/image" Target="/xl/media/image9.png" Id="rId1"/></Relationships>
</file>

<file path=xl/drawings/drawing1.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8.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9.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_rels/sheet7.xml.rels><Relationships xmlns="http://schemas.openxmlformats.org/package/2006/relationships"><Relationship Type="http://schemas.openxmlformats.org/officeDocument/2006/relationships/drawing" Target="/xl/drawings/drawing7.xml" Id="rId1"/></Relationships>
</file>

<file path=xl/worksheets/_rels/sheet8.xml.rels><Relationships xmlns="http://schemas.openxmlformats.org/package/2006/relationships"><Relationship Type="http://schemas.openxmlformats.org/officeDocument/2006/relationships/drawing" Target="/xl/drawings/drawing8.xml" Id="rId1"/></Relationships>
</file>

<file path=xl/worksheets/_rels/sheet9.xml.rels><Relationships xmlns="http://schemas.openxmlformats.org/package/2006/relationships"><Relationship Type="http://schemas.openxmlformats.org/officeDocument/2006/relationships/drawing" Target="/xl/drawings/drawing9.xml" Id="rId1"/></Relationships>
</file>

<file path=xl/worksheets/sheet1.xml><?xml version="1.0" encoding="utf-8"?>
<worksheet xmlns="http://schemas.openxmlformats.org/spreadsheetml/2006/main">
  <sheetPr>
    <tabColor rgb="00070814"/>
    <outlinePr summaryBelow="1" summaryRight="1"/>
    <pageSetUpPr/>
  </sheetPr>
  <dimension ref="A1:E27"/>
  <sheetViews>
    <sheetView showGridLines="0" workbookViewId="0">
      <selection activeCell="A1" sqref="A1"/>
    </sheetView>
  </sheetViews>
  <sheetFormatPr baseColWidth="8" defaultRowHeight="15"/>
  <cols>
    <col width="1.3" customWidth="1" min="1" max="1"/>
    <col width="110" customWidth="1" min="2" max="2"/>
  </cols>
  <sheetData>
    <row r="1" ht="34" customHeight="1"/>
    <row r="2" ht="16" customHeight="1">
      <c r="B2" s="46" t="inlineStr">
        <is>
          <r>
            <rPr>
              <rFont val="Arial"/>
              <b val="1"/>
              <color rgb="00070814"/>
              <sz val="9.5"/>
            </rPr>
            <t>Your company's performance, one deal at a time.</t>
          </r>
          <r>
            <rPr>
              <rFont val="Arial"/>
              <color rgb="005b6072"/>
              <sz val="9"/>
            </rPr>
            <t xml:space="preserve">   |   flipperbookkeeping.com</t>
          </r>
        </is>
      </c>
    </row>
    <row r="3" ht="28" customHeight="1">
      <c r="B3" s="47" t="inlineStr">
        <is>
          <t>Flipper Bookkeeping keeps the books for real estate investors and sends you, every month, a profit and loss for each deal, budget against actual during the rehab, holding costs month by month and cash against profit.</t>
        </is>
      </c>
      <c r="C3" s="48" t="n"/>
      <c r="D3" s="48" t="n"/>
      <c r="E3" s="48" t="n"/>
    </row>
    <row r="4" ht="20" customHeight="1">
      <c r="B4" s="49" t="inlineStr">
        <is>
          <t>FREE TOOL  |  HOUSE FLIP WORKBOOK</t>
        </is>
      </c>
    </row>
    <row r="5">
      <c r="B5" s="1" t="inlineStr">
        <is>
          <t>House flip workbook: costs by category, budget against actual, and the draw log</t>
        </is>
      </c>
    </row>
    <row r="6">
      <c r="B6" s="2" t="inlineStr">
        <is>
          <t>From Flipper Bookkeeping, flipperbookkeeping.com</t>
        </is>
      </c>
    </row>
    <row r="7"/>
    <row r="8">
      <c r="B8" s="3" t="inlineStr">
        <is>
          <t>One workbook for one flip: every line from the books for the property, its costs by category, the rehab budget against what was spent, and the lender's draws against the rehab holdback.</t>
        </is>
      </c>
    </row>
    <row r="9">
      <c r="B9" s="3" t="inlineStr">
        <is>
          <t>The example tabs are Project 7 of Demo Flips LLC, the sample company in our sample report: 88 Imaginary Ln, Modesto. Demo Flips LLC is a sample company, and every number in the example tabs is invented data.</t>
        </is>
      </c>
    </row>
    <row r="10">
      <c r="B10" s="3" t="inlineStr">
        <is>
          <t>The 4 tabs whose names start with Your are the same tabs, empty, with the formulas in place, ready for your own project.</t>
        </is>
      </c>
    </row>
    <row r="11"/>
    <row r="12">
      <c r="B12" s="4" t="inlineStr">
        <is>
          <t>How to use it</t>
        </is>
      </c>
    </row>
    <row r="13">
      <c r="B13" s="3" t="inlineStr">
        <is>
          <t>1. On Your ledger, type every line from your bank, card and loan statements for the property: date, account, category, who was paid, and the amount (money in positive, money out negative).</t>
        </is>
      </c>
    </row>
    <row r="14">
      <c r="B14" s="3" t="inlineStr">
        <is>
          <t>2. Spell each category exactly as it is on Your costs by category. That tab adds up the ledger for you, by category and by group, and shows the profit once the sale is in.</t>
        </is>
      </c>
    </row>
    <row r="15">
      <c r="B15" s="3" t="inlineStr">
        <is>
          <t>3. On Your budget vs actual, type the rehab budget for each category. Spent fills in from the ledger. Change the date at the top to see what was spent by any month-end.</t>
        </is>
      </c>
    </row>
    <row r="16">
      <c r="B16" s="3" t="inlineStr">
        <is>
          <t>4. On Your draw log, type the loan commitment and what the lender funded at closing, then each draw as it arrives. The last column shows how much of the holdback is left.</t>
        </is>
      </c>
    </row>
    <row r="17">
      <c r="B17" s="3" t="inlineStr">
        <is>
          <t>5. Check the 2 difference cells under the draw log. Both should be 0 once the loan is paid off: the draws and the payoff then agree with the ledger.</t>
        </is>
      </c>
    </row>
    <row r="18"/>
    <row r="19">
      <c r="B19" s="4" t="inlineStr">
        <is>
          <t>Where to type</t>
        </is>
      </c>
    </row>
    <row r="20">
      <c r="B20" s="5" t="inlineStr">
        <is>
          <t>Cream cells: type your own numbers and names here.</t>
        </is>
      </c>
    </row>
    <row r="21">
      <c r="B21" s="6" t="inlineStr">
        <is>
          <t>White cells: calculated for you. Leave the formulas in place.</t>
        </is>
      </c>
    </row>
    <row r="22"/>
    <row r="23">
      <c r="B23" s="4" t="inlineStr">
        <is>
          <t>Good to know</t>
        </is>
      </c>
    </row>
    <row r="24">
      <c r="B24" s="3" t="inlineStr">
        <is>
          <t>Closing costs at purchase sit in the Purchase group, and loan points and the lender's title insurance and deed of trust recording in Loan costs. Holding costs are loan interest, property tax, insurance, utilities and HOA dues, the same as in our deal profit tracker. Every cost counts in the profit. Loan money in and out is not a cost, so the loan lines stay out of the totals.</t>
        </is>
      </c>
    </row>
    <row r="25">
      <c r="B25" s="3" t="inlineStr">
        <is>
          <t>In the example the lender repaid every rehab payment, so the draws passed the $55,000 holdback at draw 4 and ended $17,050 over it, the same $17,050 the rehab ran over budget. A negative number in the Holdback left column is the warning sign to look for.</t>
        </is>
      </c>
    </row>
    <row r="26">
      <c r="B26" s="3" t="inlineStr">
        <is>
          <t>The split of the $55,000 budget by category is invented for this example, the same split as on our job costing guide. The amounts spent come from the sample books.</t>
        </is>
      </c>
    </row>
    <row r="27">
      <c r="B27" s="3" t="inlineStr">
        <is>
          <t>This workbook keeps the records. How each cost is treated on your return is for you or your CPA to decide.</t>
        </is>
      </c>
    </row>
  </sheetData>
  <mergeCells count="1">
    <mergeCell ref="B3:E3"/>
  </mergeCells>
  <pageMargins left="0.75" right="0.75" top="0.6" bottom="0.7" header="0.5" footer="0.3"/>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070814"/>
    <outlinePr summaryBelow="1" summaryRight="1"/>
    <pageSetUpPr fitToPage="1"/>
  </sheetPr>
  <dimension ref="A1:E38"/>
  <sheetViews>
    <sheetView showGridLines="0" workbookViewId="0">
      <pane xSplit="1" ySplit="8" topLeftCell="B9" activePane="bottomRight" state="frozen"/>
      <selection pane="topRight"/>
      <selection pane="bottomLeft"/>
      <selection pane="bottomRight" activeCell="A1" sqref="A1"/>
    </sheetView>
  </sheetViews>
  <sheetFormatPr baseColWidth="8" defaultRowHeight="15"/>
  <cols>
    <col width="1.3" customWidth="1" min="1" max="1"/>
    <col width="14" customWidth="1" min="2" max="2"/>
    <col width="30" customWidth="1" min="3" max="3"/>
    <col width="52" customWidth="1" min="4" max="4"/>
    <col width="16" customWidth="1" min="5" max="5"/>
  </cols>
  <sheetData>
    <row r="1" ht="34" customHeight="1"/>
    <row r="2" ht="16" customHeight="1">
      <c r="B2" s="46" t="inlineStr">
        <is>
          <r>
            <rPr>
              <rFont val="Arial"/>
              <b val="1"/>
              <color rgb="00070814"/>
              <sz val="9.5"/>
            </rPr>
            <t>Your company's performance, one deal at a time.</t>
          </r>
          <r>
            <rPr>
              <rFont val="Arial"/>
              <color rgb="005b6072"/>
              <sz val="9"/>
            </rPr>
            <t xml:space="preserve">   |   flipperbookkeeping.com</t>
          </r>
        </is>
      </c>
    </row>
    <row r="3" ht="28" customHeight="1">
      <c r="B3" s="47" t="inlineStr">
        <is>
          <t>Flipper Bookkeeping keeps the books for real estate investors and sends you, every month, a profit and loss for each deal, budget against actual during the rehab, holding costs month by month and cash against profit.</t>
        </is>
      </c>
      <c r="C3" s="48" t="n"/>
      <c r="D3" s="48" t="n"/>
      <c r="E3" s="48" t="n"/>
    </row>
    <row r="4" ht="20" customHeight="1">
      <c r="B4" s="49" t="inlineStr">
        <is>
          <t>FREE TOOL  |  HOUSE FLIP WORKBOOK</t>
        </is>
      </c>
    </row>
    <row r="5">
      <c r="B5" s="1" t="inlineStr">
        <is>
          <t>Costs by category (example: Project 7, 88 Imaginary Ln, Modesto, Demo Flips LLC, invented data)</t>
        </is>
      </c>
    </row>
    <row r="6">
      <c r="B6" s="2" t="inlineStr">
        <is>
          <t>Every amount adds up the ledger tab by category. Loan money and the sale are not costs, so they stay out of the list.</t>
        </is>
      </c>
    </row>
    <row r="7"/>
    <row r="8" ht="22" customHeight="1">
      <c r="B8" s="7" t="inlineStr">
        <is>
          <t>GROUP</t>
        </is>
      </c>
      <c r="C8" s="8" t="inlineStr">
        <is>
          <t>CATEGORY</t>
        </is>
      </c>
      <c r="D8" s="8" t="inlineStr">
        <is>
          <t>PAID TO</t>
        </is>
      </c>
      <c r="E8" s="9" t="inlineStr">
        <is>
          <t>AMOUNT</t>
        </is>
      </c>
    </row>
    <row r="9">
      <c r="B9" s="10" t="inlineStr">
        <is>
          <t>Purchase</t>
        </is>
      </c>
      <c r="C9" s="11" t="inlineStr">
        <is>
          <t>Purchase price</t>
        </is>
      </c>
      <c r="D9" s="11" t="inlineStr">
        <is>
          <t>Example Escrow Co</t>
        </is>
      </c>
      <c r="E9" s="12">
        <f>IF(C9="","",-SUMIFS('Project 7 ledger'!$F$9:$F$48,'Project 7 ledger'!$D$9:$D$48,C9))</f>
        <v/>
      </c>
    </row>
    <row r="10">
      <c r="B10" s="10" t="inlineStr">
        <is>
          <t>Purchase</t>
        </is>
      </c>
      <c r="C10" s="11" t="inlineStr">
        <is>
          <t>Purchase closing costs</t>
        </is>
      </c>
      <c r="D10" s="11" t="inlineStr">
        <is>
          <t>Example Escrow Co</t>
        </is>
      </c>
      <c r="E10" s="12">
        <f>IF(C10="","",-SUMIFS('Project 7 ledger'!$F$9:$F$48,'Project 7 ledger'!$D$9:$D$48,C10))</f>
        <v/>
      </c>
    </row>
    <row r="11">
      <c r="B11" s="10" t="inlineStr">
        <is>
          <t>Rehab</t>
        </is>
      </c>
      <c r="C11" s="11" t="inlineStr">
        <is>
          <t>Rehab: drywall and paint</t>
        </is>
      </c>
      <c r="D11" s="11" t="inlineStr">
        <is>
          <t>Demo Drywall &amp; Paint</t>
        </is>
      </c>
      <c r="E11" s="12">
        <f>IF(C11="","",-SUMIFS('Project 7 ledger'!$F$9:$F$48,'Project 7 ledger'!$D$9:$D$48,C11))</f>
        <v/>
      </c>
    </row>
    <row r="12">
      <c r="B12" s="10" t="inlineStr">
        <is>
          <t>Rehab</t>
        </is>
      </c>
      <c r="C12" s="11" t="inlineStr">
        <is>
          <t>Rehab: materials</t>
        </is>
      </c>
      <c r="D12" s="11" t="inlineStr">
        <is>
          <t>Sample Hardware Supply (business card)</t>
        </is>
      </c>
      <c r="E12" s="12">
        <f>IF(C12="","",-SUMIFS('Project 7 ledger'!$F$9:$F$48,'Project 7 ledger'!$D$9:$D$48,C12))</f>
        <v/>
      </c>
    </row>
    <row r="13">
      <c r="B13" s="10" t="inlineStr">
        <is>
          <t>Rehab</t>
        </is>
      </c>
      <c r="C13" s="11" t="inlineStr">
        <is>
          <t>Rehab: electrical</t>
        </is>
      </c>
      <c r="D13" s="11" t="inlineStr">
        <is>
          <t>Mock Electric Services</t>
        </is>
      </c>
      <c r="E13" s="12">
        <f>IF(C13="","",-SUMIFS('Project 7 ledger'!$F$9:$F$48,'Project 7 ledger'!$D$9:$D$48,C13))</f>
        <v/>
      </c>
    </row>
    <row r="14">
      <c r="B14" s="10" t="inlineStr">
        <is>
          <t>Rehab</t>
        </is>
      </c>
      <c r="C14" s="11" t="inlineStr">
        <is>
          <t>Rehab: framing and demo</t>
        </is>
      </c>
      <c r="D14" s="11" t="inlineStr">
        <is>
          <t>Demo Framing Crew</t>
        </is>
      </c>
      <c r="E14" s="12">
        <f>IF(C14="","",-SUMIFS('Project 7 ledger'!$F$9:$F$48,'Project 7 ledger'!$D$9:$D$48,C14))</f>
        <v/>
      </c>
    </row>
    <row r="15">
      <c r="B15" s="10" t="inlineStr">
        <is>
          <t>Rehab</t>
        </is>
      </c>
      <c r="C15" s="11" t="inlineStr">
        <is>
          <t>Rehab: roofing</t>
        </is>
      </c>
      <c r="D15" s="11" t="inlineStr">
        <is>
          <t>Example Roofing Co</t>
        </is>
      </c>
      <c r="E15" s="12">
        <f>IF(C15="","",-SUMIFS('Project 7 ledger'!$F$9:$F$48,'Project 7 ledger'!$D$9:$D$48,C15))</f>
        <v/>
      </c>
    </row>
    <row r="16">
      <c r="B16" s="10" t="inlineStr">
        <is>
          <t>Loan costs</t>
        </is>
      </c>
      <c r="C16" s="11" t="inlineStr">
        <is>
          <t>Loan points (2%)</t>
        </is>
      </c>
      <c r="D16" s="11" t="inlineStr">
        <is>
          <t>Sample Hard Money Lending</t>
        </is>
      </c>
      <c r="E16" s="12">
        <f>IF(C16="","",-SUMIFS('Project 7 ledger'!$F$9:$F$48,'Project 7 ledger'!$D$9:$D$48,C16))</f>
        <v/>
      </c>
    </row>
    <row r="17">
      <c r="B17" s="10" t="inlineStr">
        <is>
          <t>Loan costs</t>
        </is>
      </c>
      <c r="C17" s="11" t="inlineStr">
        <is>
          <t>Lender title and recording</t>
        </is>
      </c>
      <c r="D17" s="11" t="inlineStr">
        <is>
          <t>Example Escrow Co</t>
        </is>
      </c>
      <c r="E17" s="12">
        <f>IF(C17="","",-SUMIFS('Project 7 ledger'!$F$9:$F$48,'Project 7 ledger'!$D$9:$D$48,C17))</f>
        <v/>
      </c>
    </row>
    <row r="18">
      <c r="B18" s="10" t="inlineStr">
        <is>
          <t>Holding</t>
        </is>
      </c>
      <c r="C18" s="11" t="inlineStr">
        <is>
          <t>Loan interest</t>
        </is>
      </c>
      <c r="D18" s="11" t="inlineStr">
        <is>
          <t>Sample Hard Money Lending</t>
        </is>
      </c>
      <c r="E18" s="12">
        <f>IF(C18="","",-SUMIFS('Project 7 ledger'!$F$9:$F$48,'Project 7 ledger'!$D$9:$D$48,C18))</f>
        <v/>
      </c>
    </row>
    <row r="19">
      <c r="B19" s="10" t="inlineStr">
        <is>
          <t>Holding</t>
        </is>
      </c>
      <c r="C19" s="11" t="inlineStr">
        <is>
          <t>Insurance</t>
        </is>
      </c>
      <c r="D19" s="11" t="inlineStr">
        <is>
          <t>Example Insurance Agency</t>
        </is>
      </c>
      <c r="E19" s="12">
        <f>IF(C19="","",-SUMIFS('Project 7 ledger'!$F$9:$F$48,'Project 7 ledger'!$D$9:$D$48,C19))</f>
        <v/>
      </c>
    </row>
    <row r="20">
      <c r="B20" s="10" t="inlineStr">
        <is>
          <t>Holding</t>
        </is>
      </c>
      <c r="C20" s="11" t="inlineStr">
        <is>
          <t>Utilities</t>
        </is>
      </c>
      <c r="D20" s="11" t="inlineStr">
        <is>
          <t>Sample Power &amp; Water</t>
        </is>
      </c>
      <c r="E20" s="12">
        <f>IF(C20="","",-SUMIFS('Project 7 ledger'!$F$9:$F$48,'Project 7 ledger'!$D$9:$D$48,C20))</f>
        <v/>
      </c>
    </row>
    <row r="21">
      <c r="B21" s="10" t="inlineStr">
        <is>
          <t>Holding</t>
        </is>
      </c>
      <c r="C21" s="11" t="inlineStr">
        <is>
          <t>Property tax</t>
        </is>
      </c>
      <c r="D21" s="11" t="inlineStr">
        <is>
          <t>Example County Tax Collector</t>
        </is>
      </c>
      <c r="E21" s="12">
        <f>IF(C21="","",-SUMIFS('Project 7 ledger'!$F$9:$F$48,'Project 7 ledger'!$D$9:$D$48,C21))</f>
        <v/>
      </c>
    </row>
    <row r="22">
      <c r="B22" s="10" t="inlineStr">
        <is>
          <t>Selling</t>
        </is>
      </c>
      <c r="C22" s="11" t="inlineStr">
        <is>
          <t>Agent commission</t>
        </is>
      </c>
      <c r="D22" s="11" t="inlineStr">
        <is>
          <t>Sample Realty Group</t>
        </is>
      </c>
      <c r="E22" s="12">
        <f>IF(C22="","",-SUMIFS('Project 7 ledger'!$F$9:$F$48,'Project 7 ledger'!$D$9:$D$48,C22))</f>
        <v/>
      </c>
    </row>
    <row r="23">
      <c r="B23" s="10" t="inlineStr">
        <is>
          <t>Selling</t>
        </is>
      </c>
      <c r="C23" s="11" t="inlineStr">
        <is>
          <t>Sale escrow and title</t>
        </is>
      </c>
      <c r="D23" s="11" t="inlineStr">
        <is>
          <t>Example Escrow Co</t>
        </is>
      </c>
      <c r="E23" s="12">
        <f>IF(C23="","",-SUMIFS('Project 7 ledger'!$F$9:$F$48,'Project 7 ledger'!$D$9:$D$48,C23))</f>
        <v/>
      </c>
    </row>
    <row r="24">
      <c r="B24" s="10" t="inlineStr">
        <is>
          <t>Selling</t>
        </is>
      </c>
      <c r="C24" s="11" t="inlineStr">
        <is>
          <t>Transfer tax</t>
        </is>
      </c>
      <c r="D24" s="11" t="inlineStr">
        <is>
          <t>Example County Recorder</t>
        </is>
      </c>
      <c r="E24" s="12">
        <f>IF(C24="","",-SUMIFS('Project 7 ledger'!$F$9:$F$48,'Project 7 ledger'!$D$9:$D$48,C24))</f>
        <v/>
      </c>
    </row>
    <row r="25">
      <c r="B25" s="13" t="inlineStr">
        <is>
          <t>Selling</t>
        </is>
      </c>
      <c r="C25" s="14" t="inlineStr">
        <is>
          <t>Staging and cleaning</t>
        </is>
      </c>
      <c r="D25" s="14" t="inlineStr">
        <is>
          <t>Demo Staging Co</t>
        </is>
      </c>
      <c r="E25" s="15">
        <f>IF(C25="","",-SUMIFS('Project 7 ledger'!$F$9:$F$48,'Project 7 ledger'!$D$9:$D$48,C25))</f>
        <v/>
      </c>
    </row>
    <row r="26"/>
    <row r="27">
      <c r="B27" s="7" t="inlineStr">
        <is>
          <t>SUMMARY</t>
        </is>
      </c>
      <c r="C27" s="8" t="n"/>
      <c r="D27" s="8" t="n"/>
      <c r="E27" s="9" t="inlineStr">
        <is>
          <t>AMOUNT</t>
        </is>
      </c>
    </row>
    <row r="28">
      <c r="B28" s="16" t="inlineStr">
        <is>
          <t>Purchase</t>
        </is>
      </c>
      <c r="C28" s="6" t="n"/>
      <c r="D28" s="6" t="n"/>
      <c r="E28" s="12">
        <f>SUMIFS($E$9:$E$25,$B$9:$B$25,"Purchase")</f>
        <v/>
      </c>
    </row>
    <row r="29">
      <c r="B29" s="16" t="inlineStr">
        <is>
          <t>Rehab</t>
        </is>
      </c>
      <c r="C29" s="6" t="n"/>
      <c r="D29" s="6" t="n"/>
      <c r="E29" s="12">
        <f>SUMIFS($E$9:$E$25,$B$9:$B$25,"Rehab")</f>
        <v/>
      </c>
    </row>
    <row r="30">
      <c r="B30" s="16" t="inlineStr">
        <is>
          <t>Loan costs</t>
        </is>
      </c>
      <c r="C30" s="6" t="n"/>
      <c r="D30" s="6" t="n"/>
      <c r="E30" s="12">
        <f>SUMIFS($E$9:$E$25,$B$9:$B$25,"Loan costs")</f>
        <v/>
      </c>
    </row>
    <row r="31">
      <c r="B31" s="16" t="inlineStr">
        <is>
          <t>Holding</t>
        </is>
      </c>
      <c r="C31" s="6" t="n"/>
      <c r="D31" s="6" t="n"/>
      <c r="E31" s="12">
        <f>SUMIFS($E$9:$E$25,$B$9:$B$25,"Holding")</f>
        <v/>
      </c>
    </row>
    <row r="32">
      <c r="B32" s="16" t="inlineStr">
        <is>
          <t>Selling</t>
        </is>
      </c>
      <c r="C32" s="6" t="n"/>
      <c r="D32" s="6" t="n"/>
      <c r="E32" s="12">
        <f>SUMIFS($E$9:$E$25,$B$9:$B$25,"Selling")</f>
        <v/>
      </c>
    </row>
    <row r="33">
      <c r="B33" s="17" t="inlineStr">
        <is>
          <t>Total costs</t>
        </is>
      </c>
      <c r="C33" s="18" t="n"/>
      <c r="D33" s="18" t="n"/>
      <c r="E33" s="19">
        <f>SUM(E28:E32)</f>
        <v/>
      </c>
    </row>
    <row r="34">
      <c r="B34" s="16" t="inlineStr">
        <is>
          <t>Sale price</t>
        </is>
      </c>
      <c r="C34" s="20" t="n"/>
      <c r="D34" s="20" t="n"/>
      <c r="E34" s="12">
        <f>SUMIFS('Project 7 ledger'!$F$9:$F$48,'Project 7 ledger'!$D$9:$D$48,"Sale price")</f>
        <v/>
      </c>
    </row>
    <row r="35">
      <c r="B35" s="17" t="inlineStr">
        <is>
          <t>Net profit</t>
        </is>
      </c>
      <c r="C35" s="18" t="n"/>
      <c r="D35" s="18" t="n"/>
      <c r="E35" s="19">
        <f>IF(E34=0,"",E34-E33)</f>
        <v/>
      </c>
    </row>
    <row r="36">
      <c r="B36" s="21" t="inlineStr">
        <is>
          <t>Ledger amounts not in a category above (should be 0)</t>
        </is>
      </c>
      <c r="C36" s="22" t="n"/>
      <c r="D36" s="22" t="n"/>
      <c r="E36" s="15">
        <f>SUM('Project 7 ledger'!$F$9:$F$48)-E34-SUMIFS('Project 7 ledger'!$F$9:$F$48,'Project 7 ledger'!$D$9:$D$48,"Loan proceeds")-SUMIFS('Project 7 ledger'!$F$9:$F$48,'Project 7 ledger'!$D$9:$D$48,"Loan draw")-SUMIFS('Project 7 ledger'!$F$9:$F$48,'Project 7 ledger'!$D$9:$D$48,"Loan payoff")+E33</f>
        <v/>
      </c>
    </row>
    <row r="37"/>
    <row r="38">
      <c r="B38" s="2" t="inlineStr">
        <is>
          <t>Closing costs at purchase sit in Purchase, loan points and the lender's title and recording in Loan costs, and holding costs are loan interest, property tax, insurance and utilities, as in the deal profit tracker. Net profit fills in once the sale is in the ledger.</t>
        </is>
      </c>
    </row>
  </sheetData>
  <mergeCells count="1">
    <mergeCell ref="B3:E3"/>
  </mergeCells>
  <pageMargins left="0.75" right="0.75" top="0.6" bottom="0.7" header="0.5" footer="0.3"/>
  <pageSetup orientation="landscape" fitToHeight="0" fitToWidth="1"/>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tabColor rgb="00070814"/>
    <outlinePr summaryBelow="1" summaryRight="1"/>
    <pageSetUpPr fitToPage="1"/>
  </sheetPr>
  <dimension ref="A1:H16"/>
  <sheetViews>
    <sheetView showGridLines="0" workbookViewId="0">
      <pane xSplit="1" ySplit="9" topLeftCell="B10" activePane="bottomRight" state="frozen"/>
      <selection pane="topRight"/>
      <selection pane="bottomLeft"/>
      <selection pane="bottomRight" activeCell="A1" sqref="A1"/>
    </sheetView>
  </sheetViews>
  <sheetFormatPr baseColWidth="8" defaultRowHeight="15"/>
  <cols>
    <col width="1.3" customWidth="1" min="1" max="1"/>
    <col width="28" customWidth="1" min="2" max="2"/>
    <col width="28" customWidth="1" min="3" max="3"/>
    <col width="14" customWidth="1" min="4" max="4"/>
    <col width="16" customWidth="1" min="5" max="5"/>
    <col width="14" customWidth="1" min="6" max="6"/>
    <col width="16" customWidth="1" min="7" max="7"/>
    <col width="13" customWidth="1" min="8" max="8"/>
  </cols>
  <sheetData>
    <row r="1" ht="34" customHeight="1"/>
    <row r="2" ht="16" customHeight="1">
      <c r="B2" s="46" t="inlineStr">
        <is>
          <r>
            <rPr>
              <rFont val="Arial"/>
              <b val="1"/>
              <color rgb="00070814"/>
              <sz val="9.5"/>
            </rPr>
            <t>Your company's performance, one deal at a time.</t>
          </r>
          <r>
            <rPr>
              <rFont val="Arial"/>
              <color rgb="005b6072"/>
              <sz val="9"/>
            </rPr>
            <t xml:space="preserve">   |   flipperbookkeeping.com</t>
          </r>
        </is>
      </c>
    </row>
    <row r="3" ht="28" customHeight="1">
      <c r="B3" s="47" t="inlineStr">
        <is>
          <t>Flipper Bookkeeping keeps the books for real estate investors and sends you, every month, a profit and loss for each deal, budget against actual during the rehab, holding costs month by month and cash against profit.</t>
        </is>
      </c>
      <c r="C3" s="48" t="n"/>
      <c r="D3" s="48" t="n"/>
      <c r="E3" s="48" t="n"/>
      <c r="F3" s="48" t="n"/>
      <c r="G3" s="48" t="n"/>
      <c r="H3" s="48" t="n"/>
    </row>
    <row r="4" ht="20" customHeight="1">
      <c r="B4" s="49" t="inlineStr">
        <is>
          <t>FREE TOOL  |  HOUSE FLIP WORKBOOK</t>
        </is>
      </c>
    </row>
    <row r="5">
      <c r="B5" s="1" t="inlineStr">
        <is>
          <t>Budget against actual (example: Project 7, 88 Imaginary Ln, Modesto, invented data)</t>
        </is>
      </c>
    </row>
    <row r="6"/>
    <row r="7">
      <c r="B7" s="6" t="inlineStr">
        <is>
          <t>Spent by this date, for the Spent by column:</t>
        </is>
      </c>
      <c r="E7" s="50" t="n">
        <v>46203</v>
      </c>
    </row>
    <row r="8"/>
    <row r="9" ht="34" customHeight="1">
      <c r="B9" s="7" t="inlineStr">
        <is>
          <t>CATEGORY</t>
        </is>
      </c>
      <c r="C9" s="8" t="inlineStr">
        <is>
          <t>PAID TO</t>
        </is>
      </c>
      <c r="D9" s="8" t="inlineStr">
        <is>
          <t>BUDGET</t>
        </is>
      </c>
      <c r="E9" s="8" t="inlineStr">
        <is>
          <t>SPENT BY THE DATE ABOVE</t>
        </is>
      </c>
      <c r="F9" s="8" t="inlineStr">
        <is>
          <t>SPENT IN ALL</t>
        </is>
      </c>
      <c r="G9" s="8" t="inlineStr">
        <is>
          <t>OVER (UNDER) BUDGET</t>
        </is>
      </c>
      <c r="H9" s="9" t="inlineStr">
        <is>
          <t>OVER (UNDER)</t>
        </is>
      </c>
    </row>
    <row r="10">
      <c r="B10" s="10" t="inlineStr">
        <is>
          <t>Rehab: drywall and paint</t>
        </is>
      </c>
      <c r="C10" s="11" t="inlineStr">
        <is>
          <t>Demo Drywall &amp; Paint</t>
        </is>
      </c>
      <c r="D10" s="24" t="n">
        <v>13000</v>
      </c>
      <c r="E10" s="25">
        <f>IF(B10="","",-SUMIFS('Project 7 ledger'!$I$9:$I$48,'Project 7 ledger'!$D$9:$D$48,B10))</f>
        <v/>
      </c>
      <c r="F10" s="25">
        <f>IF(B10="","",-SUMIFS('Project 7 ledger'!$F$9:$F$48,'Project 7 ledger'!$D$9:$D$48,B10))</f>
        <v/>
      </c>
      <c r="G10" s="25">
        <f>IF(OR(B10="",D10=""),"",F10-D10)</f>
        <v/>
      </c>
      <c r="H10" s="51">
        <f>IF(OR(D10="",D10=0),"",G10/D10)</f>
        <v/>
      </c>
    </row>
    <row r="11">
      <c r="B11" s="10" t="inlineStr">
        <is>
          <t>Rehab: materials</t>
        </is>
      </c>
      <c r="C11" s="11" t="inlineStr">
        <is>
          <t>Business card purchases</t>
        </is>
      </c>
      <c r="D11" s="24" t="n">
        <v>11000</v>
      </c>
      <c r="E11" s="25">
        <f>IF(B11="","",-SUMIFS('Project 7 ledger'!$I$9:$I$48,'Project 7 ledger'!$D$9:$D$48,B11))</f>
        <v/>
      </c>
      <c r="F11" s="25">
        <f>IF(B11="","",-SUMIFS('Project 7 ledger'!$F$9:$F$48,'Project 7 ledger'!$D$9:$D$48,B11))</f>
        <v/>
      </c>
      <c r="G11" s="25">
        <f>IF(OR(B11="",D11=""),"",F11-D11)</f>
        <v/>
      </c>
      <c r="H11" s="51">
        <f>IF(OR(D11="",D11=0),"",G11/D11)</f>
        <v/>
      </c>
    </row>
    <row r="12">
      <c r="B12" s="10" t="inlineStr">
        <is>
          <t>Rehab: electrical</t>
        </is>
      </c>
      <c r="C12" s="11" t="inlineStr">
        <is>
          <t>Mock Electric Services</t>
        </is>
      </c>
      <c r="D12" s="24" t="n">
        <v>9000</v>
      </c>
      <c r="E12" s="25">
        <f>IF(B12="","",-SUMIFS('Project 7 ledger'!$I$9:$I$48,'Project 7 ledger'!$D$9:$D$48,B12))</f>
        <v/>
      </c>
      <c r="F12" s="25">
        <f>IF(B12="","",-SUMIFS('Project 7 ledger'!$F$9:$F$48,'Project 7 ledger'!$D$9:$D$48,B12))</f>
        <v/>
      </c>
      <c r="G12" s="25">
        <f>IF(OR(B12="",D12=""),"",F12-D12)</f>
        <v/>
      </c>
      <c r="H12" s="51">
        <f>IF(OR(D12="",D12=0),"",G12/D12)</f>
        <v/>
      </c>
    </row>
    <row r="13">
      <c r="B13" s="10" t="inlineStr">
        <is>
          <t>Rehab: framing and demo</t>
        </is>
      </c>
      <c r="C13" s="11" t="inlineStr">
        <is>
          <t>Demo Framing Crew</t>
        </is>
      </c>
      <c r="D13" s="24" t="n">
        <v>11000</v>
      </c>
      <c r="E13" s="25">
        <f>IF(B13="","",-SUMIFS('Project 7 ledger'!$I$9:$I$48,'Project 7 ledger'!$D$9:$D$48,B13))</f>
        <v/>
      </c>
      <c r="F13" s="25">
        <f>IF(B13="","",-SUMIFS('Project 7 ledger'!$F$9:$F$48,'Project 7 ledger'!$D$9:$D$48,B13))</f>
        <v/>
      </c>
      <c r="G13" s="25">
        <f>IF(OR(B13="",D13=""),"",F13-D13)</f>
        <v/>
      </c>
      <c r="H13" s="51">
        <f>IF(OR(D13="",D13=0),"",G13/D13)</f>
        <v/>
      </c>
    </row>
    <row r="14">
      <c r="B14" s="10" t="inlineStr">
        <is>
          <t>Rehab: roofing</t>
        </is>
      </c>
      <c r="C14" s="11" t="inlineStr">
        <is>
          <t>Example Roofing Co</t>
        </is>
      </c>
      <c r="D14" s="24" t="n">
        <v>11000</v>
      </c>
      <c r="E14" s="25">
        <f>IF(B14="","",-SUMIFS('Project 7 ledger'!$I$9:$I$48,'Project 7 ledger'!$D$9:$D$48,B14))</f>
        <v/>
      </c>
      <c r="F14" s="25">
        <f>IF(B14="","",-SUMIFS('Project 7 ledger'!$F$9:$F$48,'Project 7 ledger'!$D$9:$D$48,B14))</f>
        <v/>
      </c>
      <c r="G14" s="25">
        <f>IF(OR(B14="",D14=""),"",F14-D14)</f>
        <v/>
      </c>
      <c r="H14" s="51">
        <f>IF(OR(D14="",D14=0),"",G14/D14)</f>
        <v/>
      </c>
    </row>
    <row r="15">
      <c r="B15" s="27" t="inlineStr">
        <is>
          <t>Total</t>
        </is>
      </c>
      <c r="C15" s="28" t="n"/>
      <c r="D15" s="29">
        <f>SUM(D10:D14)</f>
        <v/>
      </c>
      <c r="E15" s="29">
        <f>SUM(E10:E14)</f>
        <v/>
      </c>
      <c r="F15" s="29">
        <f>SUM(F10:F14)</f>
        <v/>
      </c>
      <c r="G15" s="29">
        <f>F15-D15</f>
        <v/>
      </c>
      <c r="H15" s="52">
        <f>IF(D15=0,"",G15/D15)</f>
        <v/>
      </c>
    </row>
    <row r="16">
      <c r="B16" s="2" t="inlineStr">
        <is>
          <t>Spent comes from the sample books. The split of the $55,000 budget by category is invented for this example, as on the job costing guide.</t>
        </is>
      </c>
    </row>
  </sheetData>
  <mergeCells count="1">
    <mergeCell ref="B3:H3"/>
  </mergeCells>
  <pageMargins left="0.75" right="0.75" top="0.6" bottom="0.7" header="0.5" footer="0.3"/>
  <pageSetup orientation="landscape" fitToHeight="0" fitToWidth="1"/>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070814"/>
    <outlinePr summaryBelow="1" summaryRight="1"/>
    <pageSetUpPr fitToPage="1"/>
  </sheetPr>
  <dimension ref="A1:H25"/>
  <sheetViews>
    <sheetView showGridLines="0" workbookViewId="0">
      <pane xSplit="1" ySplit="11" topLeftCell="B12" activePane="bottomRight" state="frozen"/>
      <selection pane="topRight"/>
      <selection pane="bottomLeft"/>
      <selection pane="bottomRight" activeCell="A1" sqref="A1"/>
    </sheetView>
  </sheetViews>
  <sheetFormatPr baseColWidth="8" defaultRowHeight="15"/>
  <cols>
    <col width="1.3" customWidth="1" min="1" max="1"/>
    <col width="8" customWidth="1" min="2" max="2"/>
    <col width="13" customWidth="1" min="3" max="3"/>
    <col width="26" customWidth="1" min="4" max="4"/>
    <col width="34" customWidth="1" min="5" max="5"/>
    <col width="14" customWidth="1" min="6" max="6"/>
    <col width="14" customWidth="1" min="7" max="7"/>
    <col width="14" customWidth="1" min="8" max="8"/>
  </cols>
  <sheetData>
    <row r="1" ht="34" customHeight="1"/>
    <row r="2" ht="16" customHeight="1">
      <c r="B2" s="46" t="inlineStr">
        <is>
          <r>
            <rPr>
              <rFont val="Arial"/>
              <b val="1"/>
              <color rgb="00070814"/>
              <sz val="9.5"/>
            </rPr>
            <t>Your company's performance, one deal at a time.</t>
          </r>
          <r>
            <rPr>
              <rFont val="Arial"/>
              <color rgb="005b6072"/>
              <sz val="9"/>
            </rPr>
            <t xml:space="preserve">   |   flipperbookkeeping.com</t>
          </r>
        </is>
      </c>
    </row>
    <row r="3" ht="28" customHeight="1">
      <c r="B3" s="47" t="inlineStr">
        <is>
          <t>Flipper Bookkeeping keeps the books for real estate investors and sends you, every month, a profit and loss for each deal, budget against actual during the rehab, holding costs month by month and cash against profit.</t>
        </is>
      </c>
      <c r="C3" s="48" t="n"/>
      <c r="D3" s="48" t="n"/>
      <c r="E3" s="48" t="n"/>
      <c r="F3" s="48" t="n"/>
      <c r="G3" s="48" t="n"/>
      <c r="H3" s="48" t="n"/>
    </row>
    <row r="4" ht="20" customHeight="1">
      <c r="B4" s="49" t="inlineStr">
        <is>
          <t>FREE TOOL  |  HOUSE FLIP WORKBOOK</t>
        </is>
      </c>
    </row>
    <row r="5">
      <c r="B5" s="1" t="inlineStr">
        <is>
          <t>Draw log (example: Project 7, Sample Hard Money Lending, invented data)</t>
        </is>
      </c>
    </row>
    <row r="6"/>
    <row r="7">
      <c r="B7" s="31" t="inlineStr">
        <is>
          <t>Loan commitment: the purchase loan plus the rehab holdback</t>
        </is>
      </c>
      <c r="C7" s="32" t="n"/>
      <c r="D7" s="32" t="n"/>
      <c r="E7" s="32" t="n"/>
      <c r="F7" s="33" t="n">
        <v>305800</v>
      </c>
    </row>
    <row r="8">
      <c r="B8" s="34" t="inlineStr">
        <is>
          <t>Funded at closing, for the purchase</t>
        </is>
      </c>
      <c r="C8" s="6" t="n"/>
      <c r="D8" s="6" t="n"/>
      <c r="E8" s="6" t="n"/>
      <c r="F8" s="35" t="n">
        <v>250800</v>
      </c>
    </row>
    <row r="9">
      <c r="B9" s="36" t="inlineStr">
        <is>
          <t>Rehab holdback the lender keeps for draws</t>
        </is>
      </c>
      <c r="C9" s="37" t="n"/>
      <c r="D9" s="37" t="n"/>
      <c r="E9" s="37" t="n"/>
      <c r="F9" s="38">
        <f>F7-F8</f>
        <v/>
      </c>
    </row>
    <row r="10"/>
    <row r="11" ht="34" customHeight="1">
      <c r="B11" s="7" t="inlineStr">
        <is>
          <t>DRAW</t>
        </is>
      </c>
      <c r="C11" s="8" t="inlineStr">
        <is>
          <t>DATE</t>
        </is>
      </c>
      <c r="D11" s="8" t="inlineStr">
        <is>
          <t>LENDER NOTICE</t>
        </is>
      </c>
      <c r="E11" s="8" t="inlineStr">
        <is>
          <t>REHAB PAYMENT IT REPAID</t>
        </is>
      </c>
      <c r="F11" s="8" t="inlineStr">
        <is>
          <t>AMOUNT</t>
        </is>
      </c>
      <c r="G11" s="8" t="inlineStr">
        <is>
          <t>DRAWN TO DATE</t>
        </is>
      </c>
      <c r="H11" s="9" t="inlineStr">
        <is>
          <t>HOLDBACK LEFT</t>
        </is>
      </c>
    </row>
    <row r="12">
      <c r="B12" s="39" t="n">
        <v>1</v>
      </c>
      <c r="C12" s="50" t="n">
        <v>46144</v>
      </c>
      <c r="D12" s="11" t="inlineStr">
        <is>
          <t>Lender draw notice 1</t>
        </is>
      </c>
      <c r="E12" s="11" t="inlineStr">
        <is>
          <t>Demo Drywall &amp; Paint, drywall and paint</t>
        </is>
      </c>
      <c r="F12" s="24" t="n">
        <v>16004.09</v>
      </c>
      <c r="G12" s="25">
        <f>IF(F12="","",SUM($F$12:F12))</f>
        <v/>
      </c>
      <c r="H12" s="12">
        <f>IF(F12="","",$F$9-G12)</f>
        <v/>
      </c>
    </row>
    <row r="13">
      <c r="B13" s="39" t="n">
        <v>2</v>
      </c>
      <c r="C13" s="50" t="n">
        <v>46172</v>
      </c>
      <c r="D13" s="11" t="inlineStr">
        <is>
          <t>Lender draw notice 2</t>
        </is>
      </c>
      <c r="E13" s="11" t="inlineStr">
        <is>
          <t>Sample Hardware Supply, materials</t>
        </is>
      </c>
      <c r="F13" s="24" t="n">
        <v>13108.91</v>
      </c>
      <c r="G13" s="25">
        <f>IF(F13="","",SUM($F$12:F13))</f>
        <v/>
      </c>
      <c r="H13" s="12">
        <f>IF(F13="","",$F$9-G13)</f>
        <v/>
      </c>
    </row>
    <row r="14">
      <c r="B14" s="39" t="n">
        <v>3</v>
      </c>
      <c r="C14" s="50" t="n">
        <v>46199</v>
      </c>
      <c r="D14" s="11" t="inlineStr">
        <is>
          <t>Lender draw notice 3</t>
        </is>
      </c>
      <c r="E14" s="11" t="inlineStr">
        <is>
          <t>Mock Electric Services, electrical</t>
        </is>
      </c>
      <c r="F14" s="24" t="n">
        <v>10416.51</v>
      </c>
      <c r="G14" s="25">
        <f>IF(F14="","",SUM($F$12:F14))</f>
        <v/>
      </c>
      <c r="H14" s="12">
        <f>IF(F14="","",$F$9-G14)</f>
        <v/>
      </c>
    </row>
    <row r="15">
      <c r="B15" s="39" t="n">
        <v>4</v>
      </c>
      <c r="C15" s="50" t="n">
        <v>46226</v>
      </c>
      <c r="D15" s="11" t="inlineStr">
        <is>
          <t>Lender draw notice 4</t>
        </is>
      </c>
      <c r="E15" s="11" t="inlineStr">
        <is>
          <t>Demo Framing Crew, framing and demo</t>
        </is>
      </c>
      <c r="F15" s="24" t="n">
        <v>19250.21</v>
      </c>
      <c r="G15" s="25">
        <f>IF(F15="","",SUM($F$12:F15))</f>
        <v/>
      </c>
      <c r="H15" s="12">
        <f>IF(F15="","",$F$9-G15)</f>
        <v/>
      </c>
    </row>
    <row r="16">
      <c r="B16" s="39" t="n">
        <v>5</v>
      </c>
      <c r="C16" s="50" t="n">
        <v>46254</v>
      </c>
      <c r="D16" s="11" t="inlineStr">
        <is>
          <t>Lender draw notice 5</t>
        </is>
      </c>
      <c r="E16" s="11" t="inlineStr">
        <is>
          <t>Example Roofing Co, roofing</t>
        </is>
      </c>
      <c r="F16" s="24" t="n">
        <v>13270.28</v>
      </c>
      <c r="G16" s="25">
        <f>IF(F16="","",SUM($F$12:F16))</f>
        <v/>
      </c>
      <c r="H16" s="12">
        <f>IF(F16="","",$F$9-G16)</f>
        <v/>
      </c>
    </row>
    <row r="17">
      <c r="B17" s="27" t="inlineStr">
        <is>
          <t>Total draws</t>
        </is>
      </c>
      <c r="C17" s="28" t="n"/>
      <c r="D17" s="28" t="n"/>
      <c r="E17" s="28" t="n"/>
      <c r="F17" s="29">
        <f>SUM(F12:F16)</f>
        <v/>
      </c>
      <c r="G17" s="28" t="n"/>
      <c r="H17" s="40" t="n"/>
    </row>
    <row r="18"/>
    <row r="19">
      <c r="B19" s="31" t="inlineStr">
        <is>
          <t>Draws in the ledger</t>
        </is>
      </c>
      <c r="C19" s="32" t="n"/>
      <c r="D19" s="32" t="n"/>
      <c r="E19" s="32" t="n"/>
      <c r="F19" s="41">
        <f>SUMIFS('Project 7 ledger'!$F$9:$F$48,'Project 7 ledger'!$D$9:$D$48,"Loan draw")</f>
        <v/>
      </c>
    </row>
    <row r="20">
      <c r="B20" s="16" t="inlineStr">
        <is>
          <t>Difference (should be 0)</t>
        </is>
      </c>
      <c r="C20" s="6" t="n"/>
      <c r="D20" s="6" t="n"/>
      <c r="E20" s="6" t="n"/>
      <c r="F20" s="42">
        <f>F17-F19</f>
        <v/>
      </c>
    </row>
    <row r="21">
      <c r="B21" s="34" t="inlineStr">
        <is>
          <t>Owed at payoff: funded at closing plus draws</t>
        </is>
      </c>
      <c r="C21" s="6" t="n"/>
      <c r="D21" s="6" t="n"/>
      <c r="E21" s="6" t="n"/>
      <c r="F21" s="12">
        <f>F8+F17</f>
        <v/>
      </c>
    </row>
    <row r="22">
      <c r="B22" s="34" t="inlineStr">
        <is>
          <t>Payoff in the ledger</t>
        </is>
      </c>
      <c r="C22" s="6" t="n"/>
      <c r="D22" s="6" t="n"/>
      <c r="E22" s="6" t="n"/>
      <c r="F22" s="12">
        <f>-SUMIFS('Project 7 ledger'!$F$9:$F$48,'Project 7 ledger'!$D$9:$D$48,"Loan payoff")</f>
        <v/>
      </c>
    </row>
    <row r="23">
      <c r="B23" s="36" t="inlineStr">
        <is>
          <t>Difference once the loan is paid off (should be 0)</t>
        </is>
      </c>
      <c r="C23" s="37" t="n"/>
      <c r="D23" s="37" t="n"/>
      <c r="E23" s="37" t="n"/>
      <c r="F23" s="38">
        <f>F21-F22</f>
        <v/>
      </c>
    </row>
    <row r="24"/>
    <row r="25">
      <c r="B25" s="2" t="inlineStr">
        <is>
          <t>In the sample books the lender repaid every rehab payment, so the draws went past the holdback at draw 4. Sample books, invented data.</t>
        </is>
      </c>
    </row>
  </sheetData>
  <mergeCells count="1">
    <mergeCell ref="B3:H3"/>
  </mergeCells>
  <pageMargins left="0.75" right="0.75" top="0.6" bottom="0.7" header="0.5" footer="0.3"/>
  <pageSetup orientation="landscape" fitToHeight="0" fitToWidth="1"/>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tabColor rgb="00070814"/>
    <outlinePr summaryBelow="1" summaryRight="1"/>
    <pageSetUpPr fitToPage="1"/>
  </sheetPr>
  <dimension ref="A1:I48"/>
  <sheetViews>
    <sheetView showGridLines="0" workbookViewId="0">
      <pane xSplit="1" ySplit="8" topLeftCell="B9"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14" customWidth="1" min="3" max="3"/>
    <col width="26" customWidth="1" min="4" max="4"/>
    <col width="28" customWidth="1" min="5" max="5"/>
    <col width="14" customWidth="1" min="6" max="6"/>
    <col width="42" customWidth="1" min="7" max="7"/>
    <col width="30" customWidth="1" min="8" max="8"/>
    <col width="16" customWidth="1" min="9" max="9"/>
  </cols>
  <sheetData>
    <row r="1" ht="34" customHeight="1"/>
    <row r="2" ht="16" customHeight="1">
      <c r="B2" s="46" t="inlineStr">
        <is>
          <r>
            <rPr>
              <rFont val="Arial"/>
              <b val="1"/>
              <color rgb="00070814"/>
              <sz val="9.5"/>
            </rPr>
            <t>Your company's performance, one deal at a time.</t>
          </r>
          <r>
            <rPr>
              <rFont val="Arial"/>
              <color rgb="005b6072"/>
              <sz val="9"/>
            </rPr>
            <t xml:space="preserve">   |   flipperbookkeeping.com</t>
          </r>
        </is>
      </c>
    </row>
    <row r="3" ht="16.5" customHeight="1">
      <c r="B3" s="47" t="inlineStr">
        <is>
          <t>Flipper Bookkeeping keeps the books for real estate investors and sends you, every month, a profit and loss for each deal, budget against actual during the rehab, holding costs month by month and cash against profit.</t>
        </is>
      </c>
      <c r="C3" s="48" t="n"/>
      <c r="D3" s="48" t="n"/>
      <c r="E3" s="48" t="n"/>
      <c r="F3" s="48" t="n"/>
      <c r="G3" s="48" t="n"/>
      <c r="H3" s="48" t="n"/>
      <c r="I3" s="48" t="n"/>
    </row>
    <row r="4" ht="20" customHeight="1">
      <c r="B4" s="49" t="inlineStr">
        <is>
          <t>FREE TOOL  |  HOUSE FLIP WORKBOOK</t>
        </is>
      </c>
    </row>
    <row r="5">
      <c r="B5" s="1" t="inlineStr">
        <is>
          <t>Project 7 ledger: every line for 88 Imaginary Ln, Modesto (Demo Flips LLC, invented data)</t>
        </is>
      </c>
    </row>
    <row r="6">
      <c r="B6" s="2" t="inlineStr">
        <is>
          <t>Amounts as in the books: money in is positive, money out is negative. Spell each category exactly as on the costs by category tab.</t>
        </is>
      </c>
    </row>
    <row r="7"/>
    <row r="8" ht="46" customHeight="1">
      <c r="B8" s="7" t="inlineStr">
        <is>
          <t>DATE</t>
        </is>
      </c>
      <c r="C8" s="8" t="inlineStr">
        <is>
          <t>ACCOUNT</t>
        </is>
      </c>
      <c r="D8" s="8" t="inlineStr">
        <is>
          <t>CATEGORY</t>
        </is>
      </c>
      <c r="E8" s="8" t="inlineStr">
        <is>
          <t>PAID TO OR FROM</t>
        </is>
      </c>
      <c r="F8" s="8" t="inlineStr">
        <is>
          <t>AMOUNT</t>
        </is>
      </c>
      <c r="G8" s="8" t="inlineStr">
        <is>
          <t>MEMO</t>
        </is>
      </c>
      <c r="H8" s="8" t="inlineStr">
        <is>
          <t>SOURCE DOCUMENT</t>
        </is>
      </c>
      <c r="I8" s="9" t="inlineStr">
        <is>
          <t>COUNTED BY THE BUDGET DATE</t>
        </is>
      </c>
    </row>
    <row r="9">
      <c r="B9" s="53" t="n">
        <v>46132</v>
      </c>
      <c r="C9" s="11" t="inlineStr">
        <is>
          <t>Checking</t>
        </is>
      </c>
      <c r="D9" s="11" t="inlineStr">
        <is>
          <t>Loan proceeds</t>
        </is>
      </c>
      <c r="E9" s="11" t="inlineStr">
        <is>
          <t>Sample Hard Money Lending</t>
        </is>
      </c>
      <c r="F9" s="24" t="n">
        <v>250800</v>
      </c>
      <c r="G9" s="11" t="inlineStr">
        <is>
          <t>Hard-money loan funded at closing</t>
        </is>
      </c>
      <c r="H9" s="11" t="inlineStr">
        <is>
          <t>Settlement statement (purchase)</t>
        </is>
      </c>
      <c r="I9" s="12">
        <f>IF(B9="","",IF(B9&lt;='Budget vs actual'!$E$7,F9,0))</f>
        <v/>
      </c>
    </row>
    <row r="10">
      <c r="B10" s="53" t="n">
        <v>46132</v>
      </c>
      <c r="C10" s="11" t="inlineStr">
        <is>
          <t>Checking</t>
        </is>
      </c>
      <c r="D10" s="11" t="inlineStr">
        <is>
          <t>Purchase price</t>
        </is>
      </c>
      <c r="E10" s="11" t="inlineStr">
        <is>
          <t>Example Escrow Co</t>
        </is>
      </c>
      <c r="F10" s="24" t="n">
        <v>-295000</v>
      </c>
      <c r="G10" s="11" t="inlineStr">
        <is>
          <t>Purchase of 88 Imaginary Ln, Modesto, CA</t>
        </is>
      </c>
      <c r="H10" s="11" t="inlineStr">
        <is>
          <t>Settlement statement (purchase)</t>
        </is>
      </c>
      <c r="I10" s="12">
        <f>IF(B10="","",IF(B10&lt;='Budget vs actual'!$E$7,F10,0))</f>
        <v/>
      </c>
    </row>
    <row r="11">
      <c r="B11" s="53" t="n">
        <v>46132</v>
      </c>
      <c r="C11" s="11" t="inlineStr">
        <is>
          <t>Checking</t>
        </is>
      </c>
      <c r="D11" s="11" t="inlineStr">
        <is>
          <t>Purchase closing costs</t>
        </is>
      </c>
      <c r="E11" s="11" t="inlineStr">
        <is>
          <t>Example Escrow Co</t>
        </is>
      </c>
      <c r="F11" s="24" t="n">
        <v>-1830</v>
      </c>
      <c r="G11" s="11" t="inlineStr">
        <is>
          <t>Escrow, owner's title, deed recording and inspection at purchase</t>
        </is>
      </c>
      <c r="H11" s="11" t="inlineStr">
        <is>
          <t>Settlement statement (purchase)</t>
        </is>
      </c>
      <c r="I11" s="12">
        <f>IF(B11="","",IF(B11&lt;='Budget vs actual'!$E$7,F11,0))</f>
        <v/>
      </c>
    </row>
    <row r="12">
      <c r="B12" s="53" t="n">
        <v>46132</v>
      </c>
      <c r="C12" s="11" t="inlineStr">
        <is>
          <t>Checking</t>
        </is>
      </c>
      <c r="D12" s="11" t="inlineStr">
        <is>
          <t>Lender title and recording</t>
        </is>
      </c>
      <c r="E12" s="11" t="inlineStr">
        <is>
          <t>Example Escrow Co</t>
        </is>
      </c>
      <c r="F12" s="24" t="n">
        <v>-390</v>
      </c>
      <c r="G12" s="11" t="inlineStr">
        <is>
          <t>Lender's title insurance ($350) and deed of trust recording ($40), required by the lender</t>
        </is>
      </c>
      <c r="H12" s="11" t="inlineStr">
        <is>
          <t>Settlement statement (purchase)</t>
        </is>
      </c>
      <c r="I12" s="12">
        <f>IF(B12="","",IF(B12&lt;='Budget vs actual'!$E$7,F12,0))</f>
        <v/>
      </c>
    </row>
    <row r="13">
      <c r="B13" s="53" t="n">
        <v>46132</v>
      </c>
      <c r="C13" s="11" t="inlineStr">
        <is>
          <t>Checking</t>
        </is>
      </c>
      <c r="D13" s="11" t="inlineStr">
        <is>
          <t>Loan points (2%)</t>
        </is>
      </c>
      <c r="E13" s="11" t="inlineStr">
        <is>
          <t>Sample Hard Money Lending</t>
        </is>
      </c>
      <c r="F13" s="24" t="n">
        <v>-6116</v>
      </c>
      <c r="G13" s="11" t="inlineStr">
        <is>
          <t>2 points on the full loan amount</t>
        </is>
      </c>
      <c r="H13" s="11" t="inlineStr">
        <is>
          <t>Loan closing statement</t>
        </is>
      </c>
      <c r="I13" s="12">
        <f>IF(B13="","",IF(B13&lt;='Budget vs actual'!$E$7,F13,0))</f>
        <v/>
      </c>
    </row>
    <row r="14">
      <c r="B14" s="53" t="n">
        <v>46142</v>
      </c>
      <c r="C14" s="11" t="inlineStr">
        <is>
          <t>Checking</t>
        </is>
      </c>
      <c r="D14" s="11" t="inlineStr">
        <is>
          <t>Loan interest</t>
        </is>
      </c>
      <c r="E14" s="11" t="inlineStr">
        <is>
          <t>Sample Hard Money Lending</t>
        </is>
      </c>
      <c r="F14" s="24" t="n">
        <v>-755.84</v>
      </c>
      <c r="G14" s="11" t="inlineStr">
        <is>
          <t>Interest at 11% for Apr 2026</t>
        </is>
      </c>
      <c r="H14" s="11" t="inlineStr">
        <is>
          <t>Lender interest notice</t>
        </is>
      </c>
      <c r="I14" s="12">
        <f>IF(B14="","",IF(B14&lt;='Budget vs actual'!$E$7,F14,0))</f>
        <v/>
      </c>
    </row>
    <row r="15">
      <c r="B15" s="53" t="n">
        <v>46144</v>
      </c>
      <c r="C15" s="11" t="inlineStr">
        <is>
          <t>Checking</t>
        </is>
      </c>
      <c r="D15" s="11" t="inlineStr">
        <is>
          <t>Loan draw</t>
        </is>
      </c>
      <c r="E15" s="11" t="inlineStr">
        <is>
          <t>Sample Hard Money Lending</t>
        </is>
      </c>
      <c r="F15" s="24" t="n">
        <v>16004.09</v>
      </c>
      <c r="G15" s="11" t="inlineStr">
        <is>
          <t>Lender reimbursed this rehab payment</t>
        </is>
      </c>
      <c r="H15" s="11" t="inlineStr">
        <is>
          <t>Lender draw notice 1</t>
        </is>
      </c>
      <c r="I15" s="12">
        <f>IF(B15="","",IF(B15&lt;='Budget vs actual'!$E$7,F15,0))</f>
        <v/>
      </c>
    </row>
    <row r="16">
      <c r="B16" s="53" t="n">
        <v>46144</v>
      </c>
      <c r="C16" s="11" t="inlineStr">
        <is>
          <t>Checking</t>
        </is>
      </c>
      <c r="D16" s="11" t="inlineStr">
        <is>
          <t>Rehab: drywall and paint</t>
        </is>
      </c>
      <c r="E16" s="11" t="inlineStr">
        <is>
          <t>Demo Drywall &amp; Paint</t>
        </is>
      </c>
      <c r="F16" s="24" t="n">
        <v>-16004.09</v>
      </c>
      <c r="G16" s="11" t="inlineStr">
        <is>
          <t>Rehab payment 1 of 5</t>
        </is>
      </c>
      <c r="H16" s="11" t="inlineStr">
        <is>
          <t>Contractor invoice 1070</t>
        </is>
      </c>
      <c r="I16" s="12">
        <f>IF(B16="","",IF(B16&lt;='Budget vs actual'!$E$7,F16,0))</f>
        <v/>
      </c>
    </row>
    <row r="17">
      <c r="B17" s="53" t="n">
        <v>46147</v>
      </c>
      <c r="C17" s="11" t="inlineStr">
        <is>
          <t>Checking</t>
        </is>
      </c>
      <c r="D17" s="11" t="inlineStr">
        <is>
          <t>Insurance</t>
        </is>
      </c>
      <c r="E17" s="11" t="inlineStr">
        <is>
          <t>Example Insurance Agency</t>
        </is>
      </c>
      <c r="F17" s="24" t="n">
        <v>-255</v>
      </c>
      <c r="G17" s="11" t="inlineStr">
        <is>
          <t>Builder risk insurance</t>
        </is>
      </c>
      <c r="H17" s="11" t="inlineStr">
        <is>
          <t>Bill / statement</t>
        </is>
      </c>
      <c r="I17" s="12">
        <f>IF(B17="","",IF(B17&lt;='Budget vs actual'!$E$7,F17,0))</f>
        <v/>
      </c>
    </row>
    <row r="18">
      <c r="B18" s="53" t="n">
        <v>46154</v>
      </c>
      <c r="C18" s="11" t="inlineStr">
        <is>
          <t>Checking</t>
        </is>
      </c>
      <c r="D18" s="11" t="inlineStr">
        <is>
          <t>Utilities</t>
        </is>
      </c>
      <c r="E18" s="11" t="inlineStr">
        <is>
          <t>Sample Power &amp; Water</t>
        </is>
      </c>
      <c r="F18" s="24" t="n">
        <v>-390</v>
      </c>
      <c r="G18" s="11" t="inlineStr">
        <is>
          <t>Electric, water and trash</t>
        </is>
      </c>
      <c r="H18" s="11" t="inlineStr">
        <is>
          <t>Bill / statement</t>
        </is>
      </c>
      <c r="I18" s="12">
        <f>IF(B18="","",IF(B18&lt;='Budget vs actual'!$E$7,F18,0))</f>
        <v/>
      </c>
    </row>
    <row r="19">
      <c r="B19" s="53" t="n">
        <v>46162</v>
      </c>
      <c r="C19" s="11" t="inlineStr">
        <is>
          <t>Checking</t>
        </is>
      </c>
      <c r="D19" s="11" t="inlineStr">
        <is>
          <t>Property tax</t>
        </is>
      </c>
      <c r="E19" s="11" t="inlineStr">
        <is>
          <t>Example County Tax Collector</t>
        </is>
      </c>
      <c r="F19" s="24" t="n">
        <v>-270.42</v>
      </c>
      <c r="G19" s="11" t="inlineStr">
        <is>
          <t>Property tax installment</t>
        </is>
      </c>
      <c r="H19" s="11" t="inlineStr">
        <is>
          <t>Bill / statement</t>
        </is>
      </c>
      <c r="I19" s="12">
        <f>IF(B19="","",IF(B19&lt;='Budget vs actual'!$E$7,F19,0))</f>
        <v/>
      </c>
    </row>
    <row r="20">
      <c r="B20" s="53" t="n">
        <v>46172</v>
      </c>
      <c r="C20" s="11" t="inlineStr">
        <is>
          <t>Checking</t>
        </is>
      </c>
      <c r="D20" s="11" t="inlineStr">
        <is>
          <t>Loan draw</t>
        </is>
      </c>
      <c r="E20" s="11" t="inlineStr">
        <is>
          <t>Sample Hard Money Lending</t>
        </is>
      </c>
      <c r="F20" s="24" t="n">
        <v>13108.91</v>
      </c>
      <c r="G20" s="11" t="inlineStr">
        <is>
          <t>Lender reimbursed this rehab payment</t>
        </is>
      </c>
      <c r="H20" s="11" t="inlineStr">
        <is>
          <t>Lender draw notice 2</t>
        </is>
      </c>
      <c r="I20" s="12">
        <f>IF(B20="","",IF(B20&lt;='Budget vs actual'!$E$7,F20,0))</f>
        <v/>
      </c>
    </row>
    <row r="21">
      <c r="B21" s="53" t="n">
        <v>46172</v>
      </c>
      <c r="C21" s="11" t="inlineStr">
        <is>
          <t>Business card</t>
        </is>
      </c>
      <c r="D21" s="11" t="inlineStr">
        <is>
          <t>Rehab: materials</t>
        </is>
      </c>
      <c r="E21" s="11" t="inlineStr">
        <is>
          <t>Sample Hardware Supply</t>
        </is>
      </c>
      <c r="F21" s="24" t="n">
        <v>-13108.91</v>
      </c>
      <c r="G21" s="11" t="inlineStr">
        <is>
          <t>Rehab payment 2 of 5</t>
        </is>
      </c>
      <c r="H21" s="11" t="inlineStr">
        <is>
          <t>Card receipt</t>
        </is>
      </c>
      <c r="I21" s="12">
        <f>IF(B21="","",IF(B21&lt;='Budget vs actual'!$E$7,F21,0))</f>
        <v/>
      </c>
    </row>
    <row r="22">
      <c r="B22" s="53" t="n">
        <v>46173</v>
      </c>
      <c r="C22" s="11" t="inlineStr">
        <is>
          <t>Checking</t>
        </is>
      </c>
      <c r="D22" s="11" t="inlineStr">
        <is>
          <t>Loan interest</t>
        </is>
      </c>
      <c r="E22" s="11" t="inlineStr">
        <is>
          <t>Sample Hard Money Lending</t>
        </is>
      </c>
      <c r="F22" s="24" t="n">
        <v>-2495.69</v>
      </c>
      <c r="G22" s="11" t="inlineStr">
        <is>
          <t>Interest at 11% for May 2026</t>
        </is>
      </c>
      <c r="H22" s="11" t="inlineStr">
        <is>
          <t>Lender interest notice</t>
        </is>
      </c>
      <c r="I22" s="12">
        <f>IF(B22="","",IF(B22&lt;='Budget vs actual'!$E$7,F22,0))</f>
        <v/>
      </c>
    </row>
    <row r="23">
      <c r="B23" s="53" t="n">
        <v>46178</v>
      </c>
      <c r="C23" s="11" t="inlineStr">
        <is>
          <t>Checking</t>
        </is>
      </c>
      <c r="D23" s="11" t="inlineStr">
        <is>
          <t>Insurance</t>
        </is>
      </c>
      <c r="E23" s="11" t="inlineStr">
        <is>
          <t>Example Insurance Agency</t>
        </is>
      </c>
      <c r="F23" s="24" t="n">
        <v>-255</v>
      </c>
      <c r="G23" s="11" t="inlineStr">
        <is>
          <t>Builder risk insurance</t>
        </is>
      </c>
      <c r="H23" s="11" t="inlineStr">
        <is>
          <t>Bill / statement</t>
        </is>
      </c>
      <c r="I23" s="12">
        <f>IF(B23="","",IF(B23&lt;='Budget vs actual'!$E$7,F23,0))</f>
        <v/>
      </c>
    </row>
    <row r="24">
      <c r="B24" s="53" t="n">
        <v>46185</v>
      </c>
      <c r="C24" s="11" t="inlineStr">
        <is>
          <t>Checking</t>
        </is>
      </c>
      <c r="D24" s="11" t="inlineStr">
        <is>
          <t>Utilities</t>
        </is>
      </c>
      <c r="E24" s="11" t="inlineStr">
        <is>
          <t>Sample Power &amp; Water</t>
        </is>
      </c>
      <c r="F24" s="24" t="n">
        <v>-390</v>
      </c>
      <c r="G24" s="11" t="inlineStr">
        <is>
          <t>Electric, water and trash</t>
        </is>
      </c>
      <c r="H24" s="11" t="inlineStr">
        <is>
          <t>Bill / statement</t>
        </is>
      </c>
      <c r="I24" s="12">
        <f>IF(B24="","",IF(B24&lt;='Budget vs actual'!$E$7,F24,0))</f>
        <v/>
      </c>
    </row>
    <row r="25">
      <c r="B25" s="53" t="n">
        <v>46193</v>
      </c>
      <c r="C25" s="11" t="inlineStr">
        <is>
          <t>Checking</t>
        </is>
      </c>
      <c r="D25" s="11" t="inlineStr">
        <is>
          <t>Property tax</t>
        </is>
      </c>
      <c r="E25" s="11" t="inlineStr">
        <is>
          <t>Example County Tax Collector</t>
        </is>
      </c>
      <c r="F25" s="24" t="n">
        <v>-270.42</v>
      </c>
      <c r="G25" s="11" t="inlineStr">
        <is>
          <t>Property tax installment</t>
        </is>
      </c>
      <c r="H25" s="11" t="inlineStr">
        <is>
          <t>Bill / statement</t>
        </is>
      </c>
      <c r="I25" s="12">
        <f>IF(B25="","",IF(B25&lt;='Budget vs actual'!$E$7,F25,0))</f>
        <v/>
      </c>
    </row>
    <row r="26">
      <c r="B26" s="53" t="n">
        <v>46199</v>
      </c>
      <c r="C26" s="11" t="inlineStr">
        <is>
          <t>Checking</t>
        </is>
      </c>
      <c r="D26" s="11" t="inlineStr">
        <is>
          <t>Loan draw</t>
        </is>
      </c>
      <c r="E26" s="11" t="inlineStr">
        <is>
          <t>Sample Hard Money Lending</t>
        </is>
      </c>
      <c r="F26" s="24" t="n">
        <v>10416.51</v>
      </c>
      <c r="G26" s="11" t="inlineStr">
        <is>
          <t>Lender reimbursed this rehab payment</t>
        </is>
      </c>
      <c r="H26" s="11" t="inlineStr">
        <is>
          <t>Lender draw notice 3</t>
        </is>
      </c>
      <c r="I26" s="12">
        <f>IF(B26="","",IF(B26&lt;='Budget vs actual'!$E$7,F26,0))</f>
        <v/>
      </c>
    </row>
    <row r="27">
      <c r="B27" s="53" t="n">
        <v>46199</v>
      </c>
      <c r="C27" s="11" t="inlineStr">
        <is>
          <t>Checking</t>
        </is>
      </c>
      <c r="D27" s="11" t="inlineStr">
        <is>
          <t>Rehab: electrical</t>
        </is>
      </c>
      <c r="E27" s="11" t="inlineStr">
        <is>
          <t>Mock Electric Services</t>
        </is>
      </c>
      <c r="F27" s="24" t="n">
        <v>-10416.51</v>
      </c>
      <c r="G27" s="11" t="inlineStr">
        <is>
          <t>Rehab payment 3 of 5</t>
        </is>
      </c>
      <c r="H27" s="11" t="inlineStr">
        <is>
          <t>Contractor invoice 1072</t>
        </is>
      </c>
      <c r="I27" s="12">
        <f>IF(B27="","",IF(B27&lt;='Budget vs actual'!$E$7,F27,0))</f>
        <v/>
      </c>
    </row>
    <row r="28">
      <c r="B28" s="53" t="n">
        <v>46203</v>
      </c>
      <c r="C28" s="11" t="inlineStr">
        <is>
          <t>Checking</t>
        </is>
      </c>
      <c r="D28" s="11" t="inlineStr">
        <is>
          <t>Loan interest</t>
        </is>
      </c>
      <c r="E28" s="11" t="inlineStr">
        <is>
          <t>Sample Hard Money Lending</t>
        </is>
      </c>
      <c r="F28" s="24" t="n">
        <v>-2546.42</v>
      </c>
      <c r="G28" s="11" t="inlineStr">
        <is>
          <t>Interest at 11% for Jun 2026</t>
        </is>
      </c>
      <c r="H28" s="11" t="inlineStr">
        <is>
          <t>Lender interest notice</t>
        </is>
      </c>
      <c r="I28" s="12">
        <f>IF(B28="","",IF(B28&lt;='Budget vs actual'!$E$7,F28,0))</f>
        <v/>
      </c>
    </row>
    <row r="29">
      <c r="B29" s="53" t="n">
        <v>46208</v>
      </c>
      <c r="C29" s="11" t="inlineStr">
        <is>
          <t>Checking</t>
        </is>
      </c>
      <c r="D29" s="11" t="inlineStr">
        <is>
          <t>Insurance</t>
        </is>
      </c>
      <c r="E29" s="11" t="inlineStr">
        <is>
          <t>Example Insurance Agency</t>
        </is>
      </c>
      <c r="F29" s="24" t="n">
        <v>-255</v>
      </c>
      <c r="G29" s="11" t="inlineStr">
        <is>
          <t>Builder risk insurance</t>
        </is>
      </c>
      <c r="H29" s="11" t="inlineStr">
        <is>
          <t>Bill / statement</t>
        </is>
      </c>
      <c r="I29" s="12">
        <f>IF(B29="","",IF(B29&lt;='Budget vs actual'!$E$7,F29,0))</f>
        <v/>
      </c>
    </row>
    <row r="30">
      <c r="B30" s="53" t="n">
        <v>46215</v>
      </c>
      <c r="C30" s="11" t="inlineStr">
        <is>
          <t>Checking</t>
        </is>
      </c>
      <c r="D30" s="11" t="inlineStr">
        <is>
          <t>Utilities</t>
        </is>
      </c>
      <c r="E30" s="11" t="inlineStr">
        <is>
          <t>Sample Power &amp; Water</t>
        </is>
      </c>
      <c r="F30" s="24" t="n">
        <v>-390</v>
      </c>
      <c r="G30" s="11" t="inlineStr">
        <is>
          <t>Electric, water and trash</t>
        </is>
      </c>
      <c r="H30" s="11" t="inlineStr">
        <is>
          <t>Bill / statement</t>
        </is>
      </c>
      <c r="I30" s="12">
        <f>IF(B30="","",IF(B30&lt;='Budget vs actual'!$E$7,F30,0))</f>
        <v/>
      </c>
    </row>
    <row r="31">
      <c r="B31" s="53" t="n">
        <v>46223</v>
      </c>
      <c r="C31" s="11" t="inlineStr">
        <is>
          <t>Checking</t>
        </is>
      </c>
      <c r="D31" s="11" t="inlineStr">
        <is>
          <t>Property tax</t>
        </is>
      </c>
      <c r="E31" s="11" t="inlineStr">
        <is>
          <t>Example County Tax Collector</t>
        </is>
      </c>
      <c r="F31" s="24" t="n">
        <v>-270.42</v>
      </c>
      <c r="G31" s="11" t="inlineStr">
        <is>
          <t>Property tax installment</t>
        </is>
      </c>
      <c r="H31" s="11" t="inlineStr">
        <is>
          <t>Bill / statement</t>
        </is>
      </c>
      <c r="I31" s="12">
        <f>IF(B31="","",IF(B31&lt;='Budget vs actual'!$E$7,F31,0))</f>
        <v/>
      </c>
    </row>
    <row r="32">
      <c r="B32" s="53" t="n">
        <v>46226</v>
      </c>
      <c r="C32" s="11" t="inlineStr">
        <is>
          <t>Checking</t>
        </is>
      </c>
      <c r="D32" s="11" t="inlineStr">
        <is>
          <t>Loan draw</t>
        </is>
      </c>
      <c r="E32" s="11" t="inlineStr">
        <is>
          <t>Sample Hard Money Lending</t>
        </is>
      </c>
      <c r="F32" s="24" t="n">
        <v>19250.21</v>
      </c>
      <c r="G32" s="11" t="inlineStr">
        <is>
          <t>Lender reimbursed this rehab payment</t>
        </is>
      </c>
      <c r="H32" s="11" t="inlineStr">
        <is>
          <t>Lender draw notice 4</t>
        </is>
      </c>
      <c r="I32" s="12">
        <f>IF(B32="","",IF(B32&lt;='Budget vs actual'!$E$7,F32,0))</f>
        <v/>
      </c>
    </row>
    <row r="33">
      <c r="B33" s="53" t="n">
        <v>46226</v>
      </c>
      <c r="C33" s="11" t="inlineStr">
        <is>
          <t>Checking</t>
        </is>
      </c>
      <c r="D33" s="11" t="inlineStr">
        <is>
          <t>Rehab: framing and demo</t>
        </is>
      </c>
      <c r="E33" s="11" t="inlineStr">
        <is>
          <t>Demo Framing Crew</t>
        </is>
      </c>
      <c r="F33" s="24" t="n">
        <v>-19250.21</v>
      </c>
      <c r="G33" s="11" t="inlineStr">
        <is>
          <t>Rehab payment 4 of 5</t>
        </is>
      </c>
      <c r="H33" s="11" t="inlineStr">
        <is>
          <t>Contractor invoice 1073</t>
        </is>
      </c>
      <c r="I33" s="12">
        <f>IF(B33="","",IF(B33&lt;='Budget vs actual'!$E$7,F33,0))</f>
        <v/>
      </c>
    </row>
    <row r="34">
      <c r="B34" s="53" t="n">
        <v>46234</v>
      </c>
      <c r="C34" s="11" t="inlineStr">
        <is>
          <t>Checking</t>
        </is>
      </c>
      <c r="D34" s="11" t="inlineStr">
        <is>
          <t>Loan interest</t>
        </is>
      </c>
      <c r="E34" s="11" t="inlineStr">
        <is>
          <t>Sample Hard Money Lending</t>
        </is>
      </c>
      <c r="F34" s="24" t="n">
        <v>-2764.61</v>
      </c>
      <c r="G34" s="11" t="inlineStr">
        <is>
          <t>Interest at 11% for Jul 2026</t>
        </is>
      </c>
      <c r="H34" s="11" t="inlineStr">
        <is>
          <t>Lender interest notice</t>
        </is>
      </c>
      <c r="I34" s="12">
        <f>IF(B34="","",IF(B34&lt;='Budget vs actual'!$E$7,F34,0))</f>
        <v/>
      </c>
    </row>
    <row r="35">
      <c r="B35" s="53" t="n">
        <v>46239</v>
      </c>
      <c r="C35" s="11" t="inlineStr">
        <is>
          <t>Checking</t>
        </is>
      </c>
      <c r="D35" s="11" t="inlineStr">
        <is>
          <t>Insurance</t>
        </is>
      </c>
      <c r="E35" s="11" t="inlineStr">
        <is>
          <t>Example Insurance Agency</t>
        </is>
      </c>
      <c r="F35" s="24" t="n">
        <v>-255</v>
      </c>
      <c r="G35" s="11" t="inlineStr">
        <is>
          <t>Builder risk insurance</t>
        </is>
      </c>
      <c r="H35" s="11" t="inlineStr">
        <is>
          <t>Bill / statement</t>
        </is>
      </c>
      <c r="I35" s="12">
        <f>IF(B35="","",IF(B35&lt;='Budget vs actual'!$E$7,F35,0))</f>
        <v/>
      </c>
    </row>
    <row r="36">
      <c r="B36" s="53" t="n">
        <v>46246</v>
      </c>
      <c r="C36" s="11" t="inlineStr">
        <is>
          <t>Checking</t>
        </is>
      </c>
      <c r="D36" s="11" t="inlineStr">
        <is>
          <t>Utilities</t>
        </is>
      </c>
      <c r="E36" s="11" t="inlineStr">
        <is>
          <t>Sample Power &amp; Water</t>
        </is>
      </c>
      <c r="F36" s="24" t="n">
        <v>-390</v>
      </c>
      <c r="G36" s="11" t="inlineStr">
        <is>
          <t>Electric, water and trash</t>
        </is>
      </c>
      <c r="H36" s="11" t="inlineStr">
        <is>
          <t>Bill / statement</t>
        </is>
      </c>
      <c r="I36" s="12">
        <f>IF(B36="","",IF(B36&lt;='Budget vs actual'!$E$7,F36,0))</f>
        <v/>
      </c>
    </row>
    <row r="37">
      <c r="B37" s="53" t="n">
        <v>46254</v>
      </c>
      <c r="C37" s="11" t="inlineStr">
        <is>
          <t>Checking</t>
        </is>
      </c>
      <c r="D37" s="11" t="inlineStr">
        <is>
          <t>Loan draw</t>
        </is>
      </c>
      <c r="E37" s="11" t="inlineStr">
        <is>
          <t>Sample Hard Money Lending</t>
        </is>
      </c>
      <c r="F37" s="24" t="n">
        <v>13270.28</v>
      </c>
      <c r="G37" s="11" t="inlineStr">
        <is>
          <t>Lender reimbursed this rehab payment</t>
        </is>
      </c>
      <c r="H37" s="11" t="inlineStr">
        <is>
          <t>Lender draw notice 5</t>
        </is>
      </c>
      <c r="I37" s="12">
        <f>IF(B37="","",IF(B37&lt;='Budget vs actual'!$E$7,F37,0))</f>
        <v/>
      </c>
    </row>
    <row r="38">
      <c r="B38" s="53" t="n">
        <v>46254</v>
      </c>
      <c r="C38" s="11" t="inlineStr">
        <is>
          <t>Checking</t>
        </is>
      </c>
      <c r="D38" s="11" t="inlineStr">
        <is>
          <t>Rehab: roofing</t>
        </is>
      </c>
      <c r="E38" s="11" t="inlineStr">
        <is>
          <t>Example Roofing Co</t>
        </is>
      </c>
      <c r="F38" s="24" t="n">
        <v>-13270.28</v>
      </c>
      <c r="G38" s="11" t="inlineStr">
        <is>
          <t>Rehab payment 5 of 5</t>
        </is>
      </c>
      <c r="H38" s="11" t="inlineStr">
        <is>
          <t>Contractor invoice 1074</t>
        </is>
      </c>
      <c r="I38" s="12">
        <f>IF(B38="","",IF(B38&lt;='Budget vs actual'!$E$7,F38,0))</f>
        <v/>
      </c>
    </row>
    <row r="39">
      <c r="B39" s="53" t="n">
        <v>46254</v>
      </c>
      <c r="C39" s="11" t="inlineStr">
        <is>
          <t>Checking</t>
        </is>
      </c>
      <c r="D39" s="11" t="inlineStr">
        <is>
          <t>Property tax</t>
        </is>
      </c>
      <c r="E39" s="11" t="inlineStr">
        <is>
          <t>Example County Tax Collector</t>
        </is>
      </c>
      <c r="F39" s="24" t="n">
        <v>-270.42</v>
      </c>
      <c r="G39" s="11" t="inlineStr">
        <is>
          <t>Property tax installment</t>
        </is>
      </c>
      <c r="H39" s="11" t="inlineStr">
        <is>
          <t>Bill / statement</t>
        </is>
      </c>
      <c r="I39" s="12">
        <f>IF(B39="","",IF(B39&lt;='Budget vs actual'!$E$7,F39,0))</f>
        <v/>
      </c>
    </row>
    <row r="40">
      <c r="B40" s="53" t="n">
        <v>46265</v>
      </c>
      <c r="C40" s="11" t="inlineStr">
        <is>
          <t>Checking</t>
        </is>
      </c>
      <c r="D40" s="11" t="inlineStr">
        <is>
          <t>Loan interest</t>
        </is>
      </c>
      <c r="E40" s="11" t="inlineStr">
        <is>
          <t>Sample Hard Money Lending</t>
        </is>
      </c>
      <c r="F40" s="24" t="n">
        <v>-2940.23</v>
      </c>
      <c r="G40" s="11" t="inlineStr">
        <is>
          <t>Interest at 11% for Aug 2026</t>
        </is>
      </c>
      <c r="H40" s="11" t="inlineStr">
        <is>
          <t>Lender interest notice</t>
        </is>
      </c>
      <c r="I40" s="12">
        <f>IF(B40="","",IF(B40&lt;='Budget vs actual'!$E$7,F40,0))</f>
        <v/>
      </c>
    </row>
    <row r="41">
      <c r="B41" s="53" t="n">
        <v>46270</v>
      </c>
      <c r="C41" s="11" t="inlineStr">
        <is>
          <t>Checking</t>
        </is>
      </c>
      <c r="D41" s="11" t="inlineStr">
        <is>
          <t>Insurance</t>
        </is>
      </c>
      <c r="E41" s="11" t="inlineStr">
        <is>
          <t>Example Insurance Agency</t>
        </is>
      </c>
      <c r="F41" s="24" t="n">
        <v>-255</v>
      </c>
      <c r="G41" s="11" t="inlineStr">
        <is>
          <t>Builder risk insurance</t>
        </is>
      </c>
      <c r="H41" s="11" t="inlineStr">
        <is>
          <t>Bill / statement</t>
        </is>
      </c>
      <c r="I41" s="12">
        <f>IF(B41="","",IF(B41&lt;='Budget vs actual'!$E$7,F41,0))</f>
        <v/>
      </c>
    </row>
    <row r="42">
      <c r="B42" s="53" t="n">
        <v>46274</v>
      </c>
      <c r="C42" s="11" t="inlineStr">
        <is>
          <t>Checking</t>
        </is>
      </c>
      <c r="D42" s="11" t="inlineStr">
        <is>
          <t>Sale price</t>
        </is>
      </c>
      <c r="E42" s="11" t="inlineStr">
        <is>
          <t>Example Escrow Co</t>
        </is>
      </c>
      <c r="F42" s="24" t="n">
        <v>430000</v>
      </c>
      <c r="G42" s="11" t="inlineStr">
        <is>
          <t>Sale of 88 Imaginary Ln, Modesto, CA</t>
        </is>
      </c>
      <c r="H42" s="11" t="inlineStr">
        <is>
          <t>Settlement statement (sale)</t>
        </is>
      </c>
      <c r="I42" s="12">
        <f>IF(B42="","",IF(B42&lt;='Budget vs actual'!$E$7,F42,0))</f>
        <v/>
      </c>
    </row>
    <row r="43">
      <c r="B43" s="53" t="n">
        <v>46274</v>
      </c>
      <c r="C43" s="11" t="inlineStr">
        <is>
          <t>Checking</t>
        </is>
      </c>
      <c r="D43" s="11" t="inlineStr">
        <is>
          <t>Loan interest</t>
        </is>
      </c>
      <c r="E43" s="11" t="inlineStr">
        <is>
          <t>Sample Hard Money Lending</t>
        </is>
      </c>
      <c r="F43" s="24" t="n">
        <v>-875.6799999999999</v>
      </c>
      <c r="G43" s="11" t="inlineStr">
        <is>
          <t>Interest at 11% for Sep 2026</t>
        </is>
      </c>
      <c r="H43" s="11" t="inlineStr">
        <is>
          <t>Lender interest notice</t>
        </is>
      </c>
      <c r="I43" s="12">
        <f>IF(B43="","",IF(B43&lt;='Budget vs actual'!$E$7,F43,0))</f>
        <v/>
      </c>
    </row>
    <row r="44">
      <c r="B44" s="53" t="n">
        <v>46274</v>
      </c>
      <c r="C44" s="11" t="inlineStr">
        <is>
          <t>Checking</t>
        </is>
      </c>
      <c r="D44" s="11" t="inlineStr">
        <is>
          <t>Agent commission</t>
        </is>
      </c>
      <c r="E44" s="11" t="inlineStr">
        <is>
          <t>Sample Realty Group</t>
        </is>
      </c>
      <c r="F44" s="24" t="n">
        <v>-21500</v>
      </c>
      <c r="G44" s="11" t="inlineStr">
        <is>
          <t>5% commission to both agents</t>
        </is>
      </c>
      <c r="H44" s="11" t="inlineStr">
        <is>
          <t>Settlement statement (sale)</t>
        </is>
      </c>
      <c r="I44" s="12">
        <f>IF(B44="","",IF(B44&lt;='Budget vs actual'!$E$7,F44,0))</f>
        <v/>
      </c>
    </row>
    <row r="45">
      <c r="B45" s="53" t="n">
        <v>46274</v>
      </c>
      <c r="C45" s="11" t="inlineStr">
        <is>
          <t>Checking</t>
        </is>
      </c>
      <c r="D45" s="11" t="inlineStr">
        <is>
          <t>Sale escrow and title</t>
        </is>
      </c>
      <c r="E45" s="11" t="inlineStr">
        <is>
          <t>Example Escrow Co</t>
        </is>
      </c>
      <c r="F45" s="24" t="n">
        <v>-2320</v>
      </c>
      <c r="G45" s="11" t="inlineStr">
        <is>
          <t>Escrow and title fees at sale</t>
        </is>
      </c>
      <c r="H45" s="11" t="inlineStr">
        <is>
          <t>Settlement statement (sale)</t>
        </is>
      </c>
      <c r="I45" s="12">
        <f>IF(B45="","",IF(B45&lt;='Budget vs actual'!$E$7,F45,0))</f>
        <v/>
      </c>
    </row>
    <row r="46">
      <c r="B46" s="53" t="n">
        <v>46274</v>
      </c>
      <c r="C46" s="11" t="inlineStr">
        <is>
          <t>Checking</t>
        </is>
      </c>
      <c r="D46" s="11" t="inlineStr">
        <is>
          <t>Transfer tax</t>
        </is>
      </c>
      <c r="E46" s="11" t="inlineStr">
        <is>
          <t>Example County Recorder</t>
        </is>
      </c>
      <c r="F46" s="24" t="n">
        <v>-473</v>
      </c>
      <c r="G46" s="11" t="inlineStr">
        <is>
          <t>County transfer tax</t>
        </is>
      </c>
      <c r="H46" s="11" t="inlineStr">
        <is>
          <t>Settlement statement (sale)</t>
        </is>
      </c>
      <c r="I46" s="12">
        <f>IF(B46="","",IF(B46&lt;='Budget vs actual'!$E$7,F46,0))</f>
        <v/>
      </c>
    </row>
    <row r="47">
      <c r="B47" s="53" t="n">
        <v>46274</v>
      </c>
      <c r="C47" s="11" t="inlineStr">
        <is>
          <t>Checking</t>
        </is>
      </c>
      <c r="D47" s="11" t="inlineStr">
        <is>
          <t>Staging and cleaning</t>
        </is>
      </c>
      <c r="E47" s="11" t="inlineStr">
        <is>
          <t>Demo Staging Co</t>
        </is>
      </c>
      <c r="F47" s="24" t="n">
        <v>-1675</v>
      </c>
      <c r="G47" s="11" t="inlineStr">
        <is>
          <t>Staging and final clean</t>
        </is>
      </c>
      <c r="H47" s="11" t="inlineStr">
        <is>
          <t>Contractor invoice</t>
        </is>
      </c>
      <c r="I47" s="12">
        <f>IF(B47="","",IF(B47&lt;='Budget vs actual'!$E$7,F47,0))</f>
        <v/>
      </c>
    </row>
    <row r="48">
      <c r="B48" s="54" t="n">
        <v>46274</v>
      </c>
      <c r="C48" s="14" t="inlineStr">
        <is>
          <t>Checking</t>
        </is>
      </c>
      <c r="D48" s="14" t="inlineStr">
        <is>
          <t>Loan payoff</t>
        </is>
      </c>
      <c r="E48" s="14" t="inlineStr">
        <is>
          <t>Sample Hard Money Lending</t>
        </is>
      </c>
      <c r="F48" s="45" t="n">
        <v>-322850</v>
      </c>
      <c r="G48" s="14" t="inlineStr">
        <is>
          <t>Hard-money loan paid off from sale proceeds</t>
        </is>
      </c>
      <c r="H48" s="14" t="inlineStr">
        <is>
          <t>Payoff statement</t>
        </is>
      </c>
      <c r="I48" s="15">
        <f>IF(B48="","",IF(B48&lt;='Budget vs actual'!$E$7,F48,0))</f>
        <v/>
      </c>
    </row>
  </sheetData>
  <mergeCells count="1">
    <mergeCell ref="B3:I3"/>
  </mergeCells>
  <pageMargins left="0.75" right="0.75" top="0.6" bottom="0.7" header="0.5" footer="0.3"/>
  <pageSetup orientation="landscape" fitToHeight="0" fitToWidth="1"/>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xl/worksheets/sheet6.xml><?xml version="1.0" encoding="utf-8"?>
<worksheet xmlns="http://schemas.openxmlformats.org/spreadsheetml/2006/main">
  <sheetPr>
    <tabColor rgb="00070814"/>
    <outlinePr summaryBelow="1" summaryRight="1"/>
    <pageSetUpPr fitToPage="1"/>
  </sheetPr>
  <dimension ref="A1:E46"/>
  <sheetViews>
    <sheetView showGridLines="0" workbookViewId="0">
      <pane xSplit="1" ySplit="8" topLeftCell="B9" activePane="bottomRight" state="frozen"/>
      <selection pane="topRight"/>
      <selection pane="bottomLeft"/>
      <selection pane="bottomRight" activeCell="A1" sqref="A1"/>
    </sheetView>
  </sheetViews>
  <sheetFormatPr baseColWidth="8" defaultRowHeight="15"/>
  <cols>
    <col width="1.3" customWidth="1" min="1" max="1"/>
    <col width="14" customWidth="1" min="2" max="2"/>
    <col width="30" customWidth="1" min="3" max="3"/>
    <col width="52" customWidth="1" min="4" max="4"/>
    <col width="16" customWidth="1" min="5" max="5"/>
  </cols>
  <sheetData>
    <row r="1" ht="34" customHeight="1"/>
    <row r="2" ht="16" customHeight="1">
      <c r="B2" s="46" t="inlineStr">
        <is>
          <r>
            <rPr>
              <rFont val="Arial"/>
              <b val="1"/>
              <color rgb="00070814"/>
              <sz val="9.5"/>
            </rPr>
            <t>Your company's performance, one deal at a time.</t>
          </r>
          <r>
            <rPr>
              <rFont val="Arial"/>
              <color rgb="005b6072"/>
              <sz val="9"/>
            </rPr>
            <t xml:space="preserve">   |   flipperbookkeeping.com</t>
          </r>
        </is>
      </c>
    </row>
    <row r="3" ht="28" customHeight="1">
      <c r="B3" s="47" t="inlineStr">
        <is>
          <t>Flipper Bookkeeping keeps the books for real estate investors and sends you, every month, a profit and loss for each deal, budget against actual during the rehab, holding costs month by month and cash against profit.</t>
        </is>
      </c>
      <c r="C3" s="48" t="n"/>
      <c r="D3" s="48" t="n"/>
      <c r="E3" s="48" t="n"/>
    </row>
    <row r="4" ht="20" customHeight="1">
      <c r="B4" s="49" t="inlineStr">
        <is>
          <t>FREE TOOL  |  HOUSE FLIP WORKBOOK</t>
        </is>
      </c>
    </row>
    <row r="5">
      <c r="B5" s="1" t="inlineStr">
        <is>
          <t>Your costs by category</t>
        </is>
      </c>
    </row>
    <row r="6">
      <c r="B6" s="2" t="inlineStr">
        <is>
          <t>Every amount adds up the ledger tab by category. Loan money and the sale are not costs, so they stay out of the list.</t>
        </is>
      </c>
    </row>
    <row r="7"/>
    <row r="8" ht="22" customHeight="1">
      <c r="B8" s="7" t="inlineStr">
        <is>
          <t>GROUP</t>
        </is>
      </c>
      <c r="C8" s="8" t="inlineStr">
        <is>
          <t>CATEGORY</t>
        </is>
      </c>
      <c r="D8" s="8" t="inlineStr">
        <is>
          <t>PAID TO</t>
        </is>
      </c>
      <c r="E8" s="9" t="inlineStr">
        <is>
          <t>AMOUNT</t>
        </is>
      </c>
    </row>
    <row r="9">
      <c r="B9" s="10" t="inlineStr">
        <is>
          <t>Purchase</t>
        </is>
      </c>
      <c r="C9" s="11" t="inlineStr">
        <is>
          <t>Purchase price</t>
        </is>
      </c>
      <c r="D9" s="11" t="n"/>
      <c r="E9" s="12">
        <f>IF(C9="","",-SUMIFS('Your ledger'!$F$9:$F$208,'Your ledger'!$D$9:$D$208,C9))</f>
        <v/>
      </c>
    </row>
    <row r="10">
      <c r="B10" s="10" t="inlineStr">
        <is>
          <t>Purchase</t>
        </is>
      </c>
      <c r="C10" s="11" t="inlineStr">
        <is>
          <t>Purchase closing costs</t>
        </is>
      </c>
      <c r="D10" s="11" t="n"/>
      <c r="E10" s="12">
        <f>IF(C10="","",-SUMIFS('Your ledger'!$F$9:$F$208,'Your ledger'!$D$9:$D$208,C10))</f>
        <v/>
      </c>
    </row>
    <row r="11">
      <c r="B11" s="10" t="inlineStr">
        <is>
          <t>Rehab</t>
        </is>
      </c>
      <c r="C11" s="11" t="inlineStr">
        <is>
          <t>Rehab: drywall and paint</t>
        </is>
      </c>
      <c r="D11" s="11" t="n"/>
      <c r="E11" s="12">
        <f>IF(C11="","",-SUMIFS('Your ledger'!$F$9:$F$208,'Your ledger'!$D$9:$D$208,C11))</f>
        <v/>
      </c>
    </row>
    <row r="12">
      <c r="B12" s="10" t="inlineStr">
        <is>
          <t>Rehab</t>
        </is>
      </c>
      <c r="C12" s="11" t="inlineStr">
        <is>
          <t>Rehab: materials</t>
        </is>
      </c>
      <c r="D12" s="11" t="n"/>
      <c r="E12" s="12">
        <f>IF(C12="","",-SUMIFS('Your ledger'!$F$9:$F$208,'Your ledger'!$D$9:$D$208,C12))</f>
        <v/>
      </c>
    </row>
    <row r="13">
      <c r="B13" s="10" t="inlineStr">
        <is>
          <t>Rehab</t>
        </is>
      </c>
      <c r="C13" s="11" t="inlineStr">
        <is>
          <t>Rehab: electrical</t>
        </is>
      </c>
      <c r="D13" s="11" t="n"/>
      <c r="E13" s="12">
        <f>IF(C13="","",-SUMIFS('Your ledger'!$F$9:$F$208,'Your ledger'!$D$9:$D$208,C13))</f>
        <v/>
      </c>
    </row>
    <row r="14">
      <c r="B14" s="10" t="inlineStr">
        <is>
          <t>Rehab</t>
        </is>
      </c>
      <c r="C14" s="11" t="inlineStr">
        <is>
          <t>Rehab: framing and demo</t>
        </is>
      </c>
      <c r="D14" s="11" t="n"/>
      <c r="E14" s="12">
        <f>IF(C14="","",-SUMIFS('Your ledger'!$F$9:$F$208,'Your ledger'!$D$9:$D$208,C14))</f>
        <v/>
      </c>
    </row>
    <row r="15">
      <c r="B15" s="10" t="inlineStr">
        <is>
          <t>Rehab</t>
        </is>
      </c>
      <c r="C15" s="11" t="inlineStr">
        <is>
          <t>Rehab: roofing</t>
        </is>
      </c>
      <c r="D15" s="11" t="n"/>
      <c r="E15" s="12">
        <f>IF(C15="","",-SUMIFS('Your ledger'!$F$9:$F$208,'Your ledger'!$D$9:$D$208,C15))</f>
        <v/>
      </c>
    </row>
    <row r="16">
      <c r="B16" s="10" t="inlineStr">
        <is>
          <t>Rehab</t>
        </is>
      </c>
      <c r="C16" s="11" t="inlineStr">
        <is>
          <t>Rehab: plumbing</t>
        </is>
      </c>
      <c r="D16" s="11" t="n"/>
      <c r="E16" s="12">
        <f>IF(C16="","",-SUMIFS('Your ledger'!$F$9:$F$208,'Your ledger'!$D$9:$D$208,C16))</f>
        <v/>
      </c>
    </row>
    <row r="17">
      <c r="B17" s="10" t="inlineStr">
        <is>
          <t>Rehab</t>
        </is>
      </c>
      <c r="C17" s="11" t="inlineStr">
        <is>
          <t>Rehab: flooring</t>
        </is>
      </c>
      <c r="D17" s="11" t="n"/>
      <c r="E17" s="12">
        <f>IF(C17="","",-SUMIFS('Your ledger'!$F$9:$F$208,'Your ledger'!$D$9:$D$208,C17))</f>
        <v/>
      </c>
    </row>
    <row r="18">
      <c r="B18" s="10" t="inlineStr">
        <is>
          <t>Loan costs</t>
        </is>
      </c>
      <c r="C18" s="11" t="inlineStr">
        <is>
          <t>Loan points (2%)</t>
        </is>
      </c>
      <c r="D18" s="11" t="n"/>
      <c r="E18" s="12">
        <f>IF(C18="","",-SUMIFS('Your ledger'!$F$9:$F$208,'Your ledger'!$D$9:$D$208,C18))</f>
        <v/>
      </c>
    </row>
    <row r="19">
      <c r="B19" s="10" t="inlineStr">
        <is>
          <t>Loan costs</t>
        </is>
      </c>
      <c r="C19" s="11" t="inlineStr">
        <is>
          <t>Lender title and recording</t>
        </is>
      </c>
      <c r="D19" s="11" t="n"/>
      <c r="E19" s="12">
        <f>IF(C19="","",-SUMIFS('Your ledger'!$F$9:$F$208,'Your ledger'!$D$9:$D$208,C19))</f>
        <v/>
      </c>
    </row>
    <row r="20">
      <c r="B20" s="10" t="inlineStr">
        <is>
          <t>Holding</t>
        </is>
      </c>
      <c r="C20" s="11" t="inlineStr">
        <is>
          <t>Loan interest</t>
        </is>
      </c>
      <c r="D20" s="11" t="n"/>
      <c r="E20" s="12">
        <f>IF(C20="","",-SUMIFS('Your ledger'!$F$9:$F$208,'Your ledger'!$D$9:$D$208,C20))</f>
        <v/>
      </c>
    </row>
    <row r="21">
      <c r="B21" s="10" t="inlineStr">
        <is>
          <t>Holding</t>
        </is>
      </c>
      <c r="C21" s="11" t="inlineStr">
        <is>
          <t>Insurance</t>
        </is>
      </c>
      <c r="D21" s="11" t="n"/>
      <c r="E21" s="12">
        <f>IF(C21="","",-SUMIFS('Your ledger'!$F$9:$F$208,'Your ledger'!$D$9:$D$208,C21))</f>
        <v/>
      </c>
    </row>
    <row r="22">
      <c r="B22" s="10" t="inlineStr">
        <is>
          <t>Holding</t>
        </is>
      </c>
      <c r="C22" s="11" t="inlineStr">
        <is>
          <t>Utilities</t>
        </is>
      </c>
      <c r="D22" s="11" t="n"/>
      <c r="E22" s="12">
        <f>IF(C22="","",-SUMIFS('Your ledger'!$F$9:$F$208,'Your ledger'!$D$9:$D$208,C22))</f>
        <v/>
      </c>
    </row>
    <row r="23">
      <c r="B23" s="10" t="inlineStr">
        <is>
          <t>Holding</t>
        </is>
      </c>
      <c r="C23" s="11" t="inlineStr">
        <is>
          <t>Property tax</t>
        </is>
      </c>
      <c r="D23" s="11" t="n"/>
      <c r="E23" s="12">
        <f>IF(C23="","",-SUMIFS('Your ledger'!$F$9:$F$208,'Your ledger'!$D$9:$D$208,C23))</f>
        <v/>
      </c>
    </row>
    <row r="24">
      <c r="B24" s="10" t="inlineStr">
        <is>
          <t>Selling</t>
        </is>
      </c>
      <c r="C24" s="11" t="inlineStr">
        <is>
          <t>Agent commission</t>
        </is>
      </c>
      <c r="D24" s="11" t="n"/>
      <c r="E24" s="12">
        <f>IF(C24="","",-SUMIFS('Your ledger'!$F$9:$F$208,'Your ledger'!$D$9:$D$208,C24))</f>
        <v/>
      </c>
    </row>
    <row r="25">
      <c r="B25" s="10" t="inlineStr">
        <is>
          <t>Selling</t>
        </is>
      </c>
      <c r="C25" s="11" t="inlineStr">
        <is>
          <t>Sale escrow and title</t>
        </is>
      </c>
      <c r="D25" s="11" t="n"/>
      <c r="E25" s="12">
        <f>IF(C25="","",-SUMIFS('Your ledger'!$F$9:$F$208,'Your ledger'!$D$9:$D$208,C25))</f>
        <v/>
      </c>
    </row>
    <row r="26">
      <c r="B26" s="10" t="inlineStr">
        <is>
          <t>Selling</t>
        </is>
      </c>
      <c r="C26" s="11" t="inlineStr">
        <is>
          <t>Transfer tax</t>
        </is>
      </c>
      <c r="D26" s="11" t="n"/>
      <c r="E26" s="12">
        <f>IF(C26="","",-SUMIFS('Your ledger'!$F$9:$F$208,'Your ledger'!$D$9:$D$208,C26))</f>
        <v/>
      </c>
    </row>
    <row r="27">
      <c r="B27" s="10" t="inlineStr">
        <is>
          <t>Selling</t>
        </is>
      </c>
      <c r="C27" s="11" t="inlineStr">
        <is>
          <t>Staging and cleaning</t>
        </is>
      </c>
      <c r="D27" s="11" t="n"/>
      <c r="E27" s="12">
        <f>IF(C27="","",-SUMIFS('Your ledger'!$F$9:$F$208,'Your ledger'!$D$9:$D$208,C27))</f>
        <v/>
      </c>
    </row>
    <row r="28">
      <c r="B28" s="10" t="n"/>
      <c r="C28" s="11" t="n"/>
      <c r="D28" s="11" t="n"/>
      <c r="E28" s="12">
        <f>IF(C28="","",-SUMIFS('Your ledger'!$F$9:$F$208,'Your ledger'!$D$9:$D$208,C28))</f>
        <v/>
      </c>
    </row>
    <row r="29">
      <c r="B29" s="10" t="n"/>
      <c r="C29" s="11" t="n"/>
      <c r="D29" s="11" t="n"/>
      <c r="E29" s="12">
        <f>IF(C29="","",-SUMIFS('Your ledger'!$F$9:$F$208,'Your ledger'!$D$9:$D$208,C29))</f>
        <v/>
      </c>
    </row>
    <row r="30">
      <c r="B30" s="10" t="n"/>
      <c r="C30" s="11" t="n"/>
      <c r="D30" s="11" t="n"/>
      <c r="E30" s="12">
        <f>IF(C30="","",-SUMIFS('Your ledger'!$F$9:$F$208,'Your ledger'!$D$9:$D$208,C30))</f>
        <v/>
      </c>
    </row>
    <row r="31">
      <c r="B31" s="10" t="n"/>
      <c r="C31" s="11" t="n"/>
      <c r="D31" s="11" t="n"/>
      <c r="E31" s="12">
        <f>IF(C31="","",-SUMIFS('Your ledger'!$F$9:$F$208,'Your ledger'!$D$9:$D$208,C31))</f>
        <v/>
      </c>
    </row>
    <row r="32">
      <c r="B32" s="10" t="n"/>
      <c r="C32" s="11" t="n"/>
      <c r="D32" s="11" t="n"/>
      <c r="E32" s="12">
        <f>IF(C32="","",-SUMIFS('Your ledger'!$F$9:$F$208,'Your ledger'!$D$9:$D$208,C32))</f>
        <v/>
      </c>
    </row>
    <row r="33">
      <c r="B33" s="13" t="n"/>
      <c r="C33" s="14" t="n"/>
      <c r="D33" s="14" t="n"/>
      <c r="E33" s="15">
        <f>IF(C33="","",-SUMIFS('Your ledger'!$F$9:$F$208,'Your ledger'!$D$9:$D$208,C33))</f>
        <v/>
      </c>
    </row>
    <row r="34"/>
    <row r="35">
      <c r="B35" s="7" t="inlineStr">
        <is>
          <t>SUMMARY</t>
        </is>
      </c>
      <c r="C35" s="8" t="n"/>
      <c r="D35" s="8" t="n"/>
      <c r="E35" s="9" t="inlineStr">
        <is>
          <t>AMOUNT</t>
        </is>
      </c>
    </row>
    <row r="36">
      <c r="B36" s="16" t="inlineStr">
        <is>
          <t>Purchase</t>
        </is>
      </c>
      <c r="C36" s="6" t="n"/>
      <c r="D36" s="6" t="n"/>
      <c r="E36" s="12">
        <f>SUMIFS($E$9:$E$33,$B$9:$B$33,"Purchase")</f>
        <v/>
      </c>
    </row>
    <row r="37">
      <c r="B37" s="16" t="inlineStr">
        <is>
          <t>Rehab</t>
        </is>
      </c>
      <c r="C37" s="6" t="n"/>
      <c r="D37" s="6" t="n"/>
      <c r="E37" s="12">
        <f>SUMIFS($E$9:$E$33,$B$9:$B$33,"Rehab")</f>
        <v/>
      </c>
    </row>
    <row r="38">
      <c r="B38" s="16" t="inlineStr">
        <is>
          <t>Loan costs</t>
        </is>
      </c>
      <c r="C38" s="6" t="n"/>
      <c r="D38" s="6" t="n"/>
      <c r="E38" s="12">
        <f>SUMIFS($E$9:$E$33,$B$9:$B$33,"Loan costs")</f>
        <v/>
      </c>
    </row>
    <row r="39">
      <c r="B39" s="16" t="inlineStr">
        <is>
          <t>Holding</t>
        </is>
      </c>
      <c r="C39" s="6" t="n"/>
      <c r="D39" s="6" t="n"/>
      <c r="E39" s="12">
        <f>SUMIFS($E$9:$E$33,$B$9:$B$33,"Holding")</f>
        <v/>
      </c>
    </row>
    <row r="40">
      <c r="B40" s="16" t="inlineStr">
        <is>
          <t>Selling</t>
        </is>
      </c>
      <c r="C40" s="6" t="n"/>
      <c r="D40" s="6" t="n"/>
      <c r="E40" s="12">
        <f>SUMIFS($E$9:$E$33,$B$9:$B$33,"Selling")</f>
        <v/>
      </c>
    </row>
    <row r="41">
      <c r="B41" s="17" t="inlineStr">
        <is>
          <t>Total costs</t>
        </is>
      </c>
      <c r="C41" s="18" t="n"/>
      <c r="D41" s="18" t="n"/>
      <c r="E41" s="19">
        <f>SUM(E36:E40)</f>
        <v/>
      </c>
    </row>
    <row r="42">
      <c r="B42" s="16" t="inlineStr">
        <is>
          <t>Sale price</t>
        </is>
      </c>
      <c r="C42" s="20" t="n"/>
      <c r="D42" s="20" t="n"/>
      <c r="E42" s="12">
        <f>SUMIFS('Your ledger'!$F$9:$F$208,'Your ledger'!$D$9:$D$208,"Sale price")</f>
        <v/>
      </c>
    </row>
    <row r="43">
      <c r="B43" s="17" t="inlineStr">
        <is>
          <t>Net profit</t>
        </is>
      </c>
      <c r="C43" s="18" t="n"/>
      <c r="D43" s="18" t="n"/>
      <c r="E43" s="19">
        <f>IF(E42=0,"",E42-E41)</f>
        <v/>
      </c>
    </row>
    <row r="44">
      <c r="B44" s="21" t="inlineStr">
        <is>
          <t>Ledger amounts not in a category above (should be 0)</t>
        </is>
      </c>
      <c r="C44" s="22" t="n"/>
      <c r="D44" s="22" t="n"/>
      <c r="E44" s="15">
        <f>SUM('Your ledger'!$F$9:$F$208)-E42-SUMIFS('Your ledger'!$F$9:$F$208,'Your ledger'!$D$9:$D$208,"Loan proceeds")-SUMIFS('Your ledger'!$F$9:$F$208,'Your ledger'!$D$9:$D$208,"Loan draw")-SUMIFS('Your ledger'!$F$9:$F$208,'Your ledger'!$D$9:$D$208,"Loan payoff")+E41</f>
        <v/>
      </c>
    </row>
    <row r="45"/>
    <row r="46">
      <c r="B46" s="2" t="inlineStr">
        <is>
          <t>Closing costs at purchase sit in Purchase, loan points and the lender's title and recording in Loan costs, and holding costs are loan interest, property tax, insurance and utilities, as in the deal profit tracker. Net profit fills in once the sale is in the ledger.</t>
        </is>
      </c>
    </row>
  </sheetData>
  <mergeCells count="1">
    <mergeCell ref="B3:E3"/>
  </mergeCells>
  <pageMargins left="0.75" right="0.75" top="0.6" bottom="0.7" header="0.5" footer="0.3"/>
  <pageSetup orientation="landscape" fitToHeight="0" fitToWidth="1"/>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xl/worksheets/sheet7.xml><?xml version="1.0" encoding="utf-8"?>
<worksheet xmlns="http://schemas.openxmlformats.org/spreadsheetml/2006/main">
  <sheetPr>
    <tabColor rgb="00070814"/>
    <outlinePr summaryBelow="1" summaryRight="1"/>
    <pageSetUpPr fitToPage="1"/>
  </sheetPr>
  <dimension ref="A1:H24"/>
  <sheetViews>
    <sheetView showGridLines="0" workbookViewId="0">
      <pane xSplit="1" ySplit="9" topLeftCell="B10" activePane="bottomRight" state="frozen"/>
      <selection pane="topRight"/>
      <selection pane="bottomLeft"/>
      <selection pane="bottomRight" activeCell="A1" sqref="A1"/>
    </sheetView>
  </sheetViews>
  <sheetFormatPr baseColWidth="8" defaultRowHeight="15"/>
  <cols>
    <col width="1.3" customWidth="1" min="1" max="1"/>
    <col width="28" customWidth="1" min="2" max="2"/>
    <col width="28" customWidth="1" min="3" max="3"/>
    <col width="14" customWidth="1" min="4" max="4"/>
    <col width="16" customWidth="1" min="5" max="5"/>
    <col width="14" customWidth="1" min="6" max="6"/>
    <col width="16" customWidth="1" min="7" max="7"/>
    <col width="13" customWidth="1" min="8" max="8"/>
  </cols>
  <sheetData>
    <row r="1" ht="34" customHeight="1"/>
    <row r="2" ht="16" customHeight="1">
      <c r="B2" s="46" t="inlineStr">
        <is>
          <r>
            <rPr>
              <rFont val="Arial"/>
              <b val="1"/>
              <color rgb="00070814"/>
              <sz val="9.5"/>
            </rPr>
            <t>Your company's performance, one deal at a time.</t>
          </r>
          <r>
            <rPr>
              <rFont val="Arial"/>
              <color rgb="005b6072"/>
              <sz val="9"/>
            </rPr>
            <t xml:space="preserve">   |   flipperbookkeeping.com</t>
          </r>
        </is>
      </c>
    </row>
    <row r="3" ht="28" customHeight="1">
      <c r="B3" s="47" t="inlineStr">
        <is>
          <t>Flipper Bookkeeping keeps the books for real estate investors and sends you, every month, a profit and loss for each deal, budget against actual during the rehab, holding costs month by month and cash against profit.</t>
        </is>
      </c>
      <c r="C3" s="48" t="n"/>
      <c r="D3" s="48" t="n"/>
      <c r="E3" s="48" t="n"/>
      <c r="F3" s="48" t="n"/>
      <c r="G3" s="48" t="n"/>
      <c r="H3" s="48" t="n"/>
    </row>
    <row r="4" ht="20" customHeight="1">
      <c r="B4" s="49" t="inlineStr">
        <is>
          <t>FREE TOOL  |  HOUSE FLIP WORKBOOK</t>
        </is>
      </c>
    </row>
    <row r="5">
      <c r="B5" s="1" t="inlineStr">
        <is>
          <t>Your budget against actual</t>
        </is>
      </c>
    </row>
    <row r="6"/>
    <row r="7">
      <c r="B7" s="6" t="inlineStr">
        <is>
          <t>Spent by this date, for the Spent by column:</t>
        </is>
      </c>
      <c r="E7" s="50" t="n"/>
    </row>
    <row r="8"/>
    <row r="9" ht="34" customHeight="1">
      <c r="B9" s="7" t="inlineStr">
        <is>
          <t>CATEGORY</t>
        </is>
      </c>
      <c r="C9" s="8" t="inlineStr">
        <is>
          <t>PAID TO</t>
        </is>
      </c>
      <c r="D9" s="8" t="inlineStr">
        <is>
          <t>BUDGET</t>
        </is>
      </c>
      <c r="E9" s="8" t="inlineStr">
        <is>
          <t>SPENT BY THE DATE ABOVE</t>
        </is>
      </c>
      <c r="F9" s="8" t="inlineStr">
        <is>
          <t>SPENT IN ALL</t>
        </is>
      </c>
      <c r="G9" s="8" t="inlineStr">
        <is>
          <t>OVER (UNDER) BUDGET</t>
        </is>
      </c>
      <c r="H9" s="9" t="inlineStr">
        <is>
          <t>OVER (UNDER)</t>
        </is>
      </c>
    </row>
    <row r="10">
      <c r="B10" s="10" t="inlineStr">
        <is>
          <t>Rehab: drywall and paint</t>
        </is>
      </c>
      <c r="C10" s="11" t="n"/>
      <c r="D10" s="24" t="n"/>
      <c r="E10" s="25">
        <f>IF(B10="","",-SUMIFS('Your ledger'!$I$9:$I$208,'Your ledger'!$D$9:$D$208,B10))</f>
        <v/>
      </c>
      <c r="F10" s="25">
        <f>IF(B10="","",-SUMIFS('Your ledger'!$F$9:$F$208,'Your ledger'!$D$9:$D$208,B10))</f>
        <v/>
      </c>
      <c r="G10" s="25">
        <f>IF(OR(B10="",D10=""),"",F10-D10)</f>
        <v/>
      </c>
      <c r="H10" s="51">
        <f>IF(OR(D10="",D10=0),"",G10/D10)</f>
        <v/>
      </c>
    </row>
    <row r="11">
      <c r="B11" s="10" t="inlineStr">
        <is>
          <t>Rehab: materials</t>
        </is>
      </c>
      <c r="C11" s="11" t="n"/>
      <c r="D11" s="24" t="n"/>
      <c r="E11" s="25">
        <f>IF(B11="","",-SUMIFS('Your ledger'!$I$9:$I$208,'Your ledger'!$D$9:$D$208,B11))</f>
        <v/>
      </c>
      <c r="F11" s="25">
        <f>IF(B11="","",-SUMIFS('Your ledger'!$F$9:$F$208,'Your ledger'!$D$9:$D$208,B11))</f>
        <v/>
      </c>
      <c r="G11" s="25">
        <f>IF(OR(B11="",D11=""),"",F11-D11)</f>
        <v/>
      </c>
      <c r="H11" s="51">
        <f>IF(OR(D11="",D11=0),"",G11/D11)</f>
        <v/>
      </c>
    </row>
    <row r="12">
      <c r="B12" s="10" t="inlineStr">
        <is>
          <t>Rehab: electrical</t>
        </is>
      </c>
      <c r="C12" s="11" t="n"/>
      <c r="D12" s="24" t="n"/>
      <c r="E12" s="25">
        <f>IF(B12="","",-SUMIFS('Your ledger'!$I$9:$I$208,'Your ledger'!$D$9:$D$208,B12))</f>
        <v/>
      </c>
      <c r="F12" s="25">
        <f>IF(B12="","",-SUMIFS('Your ledger'!$F$9:$F$208,'Your ledger'!$D$9:$D$208,B12))</f>
        <v/>
      </c>
      <c r="G12" s="25">
        <f>IF(OR(B12="",D12=""),"",F12-D12)</f>
        <v/>
      </c>
      <c r="H12" s="51">
        <f>IF(OR(D12="",D12=0),"",G12/D12)</f>
        <v/>
      </c>
    </row>
    <row r="13">
      <c r="B13" s="10" t="inlineStr">
        <is>
          <t>Rehab: framing and demo</t>
        </is>
      </c>
      <c r="C13" s="11" t="n"/>
      <c r="D13" s="24" t="n"/>
      <c r="E13" s="25">
        <f>IF(B13="","",-SUMIFS('Your ledger'!$I$9:$I$208,'Your ledger'!$D$9:$D$208,B13))</f>
        <v/>
      </c>
      <c r="F13" s="25">
        <f>IF(B13="","",-SUMIFS('Your ledger'!$F$9:$F$208,'Your ledger'!$D$9:$D$208,B13))</f>
        <v/>
      </c>
      <c r="G13" s="25">
        <f>IF(OR(B13="",D13=""),"",F13-D13)</f>
        <v/>
      </c>
      <c r="H13" s="51">
        <f>IF(OR(D13="",D13=0),"",G13/D13)</f>
        <v/>
      </c>
    </row>
    <row r="14">
      <c r="B14" s="10" t="inlineStr">
        <is>
          <t>Rehab: roofing</t>
        </is>
      </c>
      <c r="C14" s="11" t="n"/>
      <c r="D14" s="24" t="n"/>
      <c r="E14" s="25">
        <f>IF(B14="","",-SUMIFS('Your ledger'!$I$9:$I$208,'Your ledger'!$D$9:$D$208,B14))</f>
        <v/>
      </c>
      <c r="F14" s="25">
        <f>IF(B14="","",-SUMIFS('Your ledger'!$F$9:$F$208,'Your ledger'!$D$9:$D$208,B14))</f>
        <v/>
      </c>
      <c r="G14" s="25">
        <f>IF(OR(B14="",D14=""),"",F14-D14)</f>
        <v/>
      </c>
      <c r="H14" s="51">
        <f>IF(OR(D14="",D14=0),"",G14/D14)</f>
        <v/>
      </c>
    </row>
    <row r="15">
      <c r="B15" s="10" t="inlineStr">
        <is>
          <t>Rehab: plumbing</t>
        </is>
      </c>
      <c r="C15" s="11" t="n"/>
      <c r="D15" s="24" t="n"/>
      <c r="E15" s="25">
        <f>IF(B15="","",-SUMIFS('Your ledger'!$I$9:$I$208,'Your ledger'!$D$9:$D$208,B15))</f>
        <v/>
      </c>
      <c r="F15" s="25">
        <f>IF(B15="","",-SUMIFS('Your ledger'!$F$9:$F$208,'Your ledger'!$D$9:$D$208,B15))</f>
        <v/>
      </c>
      <c r="G15" s="25">
        <f>IF(OR(B15="",D15=""),"",F15-D15)</f>
        <v/>
      </c>
      <c r="H15" s="51">
        <f>IF(OR(D15="",D15=0),"",G15/D15)</f>
        <v/>
      </c>
    </row>
    <row r="16">
      <c r="B16" s="10" t="inlineStr">
        <is>
          <t>Rehab: flooring</t>
        </is>
      </c>
      <c r="C16" s="11" t="n"/>
      <c r="D16" s="24" t="n"/>
      <c r="E16" s="25">
        <f>IF(B16="","",-SUMIFS('Your ledger'!$I$9:$I$208,'Your ledger'!$D$9:$D$208,B16))</f>
        <v/>
      </c>
      <c r="F16" s="25">
        <f>IF(B16="","",-SUMIFS('Your ledger'!$F$9:$F$208,'Your ledger'!$D$9:$D$208,B16))</f>
        <v/>
      </c>
      <c r="G16" s="25">
        <f>IF(OR(B16="",D16=""),"",F16-D16)</f>
        <v/>
      </c>
      <c r="H16" s="51">
        <f>IF(OR(D16="",D16=0),"",G16/D16)</f>
        <v/>
      </c>
    </row>
    <row r="17">
      <c r="B17" s="10" t="n"/>
      <c r="C17" s="11" t="n"/>
      <c r="D17" s="24" t="n"/>
      <c r="E17" s="25">
        <f>IF(B17="","",-SUMIFS('Your ledger'!$I$9:$I$208,'Your ledger'!$D$9:$D$208,B17))</f>
        <v/>
      </c>
      <c r="F17" s="25">
        <f>IF(B17="","",-SUMIFS('Your ledger'!$F$9:$F$208,'Your ledger'!$D$9:$D$208,B17))</f>
        <v/>
      </c>
      <c r="G17" s="25">
        <f>IF(OR(B17="",D17=""),"",F17-D17)</f>
        <v/>
      </c>
      <c r="H17" s="51">
        <f>IF(OR(D17="",D17=0),"",G17/D17)</f>
        <v/>
      </c>
    </row>
    <row r="18">
      <c r="B18" s="10" t="n"/>
      <c r="C18" s="11" t="n"/>
      <c r="D18" s="24" t="n"/>
      <c r="E18" s="25">
        <f>IF(B18="","",-SUMIFS('Your ledger'!$I$9:$I$208,'Your ledger'!$D$9:$D$208,B18))</f>
        <v/>
      </c>
      <c r="F18" s="25">
        <f>IF(B18="","",-SUMIFS('Your ledger'!$F$9:$F$208,'Your ledger'!$D$9:$D$208,B18))</f>
        <v/>
      </c>
      <c r="G18" s="25">
        <f>IF(OR(B18="",D18=""),"",F18-D18)</f>
        <v/>
      </c>
      <c r="H18" s="51">
        <f>IF(OR(D18="",D18=0),"",G18/D18)</f>
        <v/>
      </c>
    </row>
    <row r="19">
      <c r="B19" s="10" t="n"/>
      <c r="C19" s="11" t="n"/>
      <c r="D19" s="24" t="n"/>
      <c r="E19" s="25">
        <f>IF(B19="","",-SUMIFS('Your ledger'!$I$9:$I$208,'Your ledger'!$D$9:$D$208,B19))</f>
        <v/>
      </c>
      <c r="F19" s="25">
        <f>IF(B19="","",-SUMIFS('Your ledger'!$F$9:$F$208,'Your ledger'!$D$9:$D$208,B19))</f>
        <v/>
      </c>
      <c r="G19" s="25">
        <f>IF(OR(B19="",D19=""),"",F19-D19)</f>
        <v/>
      </c>
      <c r="H19" s="51">
        <f>IF(OR(D19="",D19=0),"",G19/D19)</f>
        <v/>
      </c>
    </row>
    <row r="20">
      <c r="B20" s="10" t="n"/>
      <c r="C20" s="11" t="n"/>
      <c r="D20" s="24" t="n"/>
      <c r="E20" s="25">
        <f>IF(B20="","",-SUMIFS('Your ledger'!$I$9:$I$208,'Your ledger'!$D$9:$D$208,B20))</f>
        <v/>
      </c>
      <c r="F20" s="25">
        <f>IF(B20="","",-SUMIFS('Your ledger'!$F$9:$F$208,'Your ledger'!$D$9:$D$208,B20))</f>
        <v/>
      </c>
      <c r="G20" s="25">
        <f>IF(OR(B20="",D20=""),"",F20-D20)</f>
        <v/>
      </c>
      <c r="H20" s="51">
        <f>IF(OR(D20="",D20=0),"",G20/D20)</f>
        <v/>
      </c>
    </row>
    <row r="21">
      <c r="B21" s="10" t="n"/>
      <c r="C21" s="11" t="n"/>
      <c r="D21" s="24" t="n"/>
      <c r="E21" s="25">
        <f>IF(B21="","",-SUMIFS('Your ledger'!$I$9:$I$208,'Your ledger'!$D$9:$D$208,B21))</f>
        <v/>
      </c>
      <c r="F21" s="25">
        <f>IF(B21="","",-SUMIFS('Your ledger'!$F$9:$F$208,'Your ledger'!$D$9:$D$208,B21))</f>
        <v/>
      </c>
      <c r="G21" s="25">
        <f>IF(OR(B21="",D21=""),"",F21-D21)</f>
        <v/>
      </c>
      <c r="H21" s="51">
        <f>IF(OR(D21="",D21=0),"",G21/D21)</f>
        <v/>
      </c>
    </row>
    <row r="22">
      <c r="B22" s="10" t="n"/>
      <c r="C22" s="11" t="n"/>
      <c r="D22" s="24" t="n"/>
      <c r="E22" s="25">
        <f>IF(B22="","",-SUMIFS('Your ledger'!$I$9:$I$208,'Your ledger'!$D$9:$D$208,B22))</f>
        <v/>
      </c>
      <c r="F22" s="25">
        <f>IF(B22="","",-SUMIFS('Your ledger'!$F$9:$F$208,'Your ledger'!$D$9:$D$208,B22))</f>
        <v/>
      </c>
      <c r="G22" s="25">
        <f>IF(OR(B22="",D22=""),"",F22-D22)</f>
        <v/>
      </c>
      <c r="H22" s="51">
        <f>IF(OR(D22="",D22=0),"",G22/D22)</f>
        <v/>
      </c>
    </row>
    <row r="23">
      <c r="B23" s="27" t="inlineStr">
        <is>
          <t>Total</t>
        </is>
      </c>
      <c r="C23" s="28" t="n"/>
      <c r="D23" s="29">
        <f>SUM(D10:D22)</f>
        <v/>
      </c>
      <c r="E23" s="29">
        <f>SUM(E10:E22)</f>
        <v/>
      </c>
      <c r="F23" s="29">
        <f>SUM(F10:F22)</f>
        <v/>
      </c>
      <c r="G23" s="29">
        <f>F23-D23</f>
        <v/>
      </c>
      <c r="H23" s="52">
        <f>IF(D23=0,"",G23/D23)</f>
        <v/>
      </c>
    </row>
    <row r="24">
      <c r="B24" s="2" t="inlineStr">
        <is>
          <t>Type the date in the cream cell at the top. Spent fills in from Your ledger.</t>
        </is>
      </c>
    </row>
  </sheetData>
  <mergeCells count="1">
    <mergeCell ref="B3:H3"/>
  </mergeCells>
  <pageMargins left="0.75" right="0.75" top="0.6" bottom="0.7" header="0.5" footer="0.3"/>
  <pageSetup orientation="landscape" fitToHeight="0" fitToWidth="1"/>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xl/worksheets/sheet8.xml><?xml version="1.0" encoding="utf-8"?>
<worksheet xmlns="http://schemas.openxmlformats.org/spreadsheetml/2006/main">
  <sheetPr>
    <tabColor rgb="00070814"/>
    <outlinePr summaryBelow="1" summaryRight="1"/>
    <pageSetUpPr fitToPage="1"/>
  </sheetPr>
  <dimension ref="A1:H38"/>
  <sheetViews>
    <sheetView showGridLines="0" workbookViewId="0">
      <pane xSplit="1" ySplit="11" topLeftCell="B12" activePane="bottomRight" state="frozen"/>
      <selection pane="topRight"/>
      <selection pane="bottomLeft"/>
      <selection pane="bottomRight" activeCell="A1" sqref="A1"/>
    </sheetView>
  </sheetViews>
  <sheetFormatPr baseColWidth="8" defaultRowHeight="15"/>
  <cols>
    <col width="1.3" customWidth="1" min="1" max="1"/>
    <col width="8" customWidth="1" min="2" max="2"/>
    <col width="13" customWidth="1" min="3" max="3"/>
    <col width="26" customWidth="1" min="4" max="4"/>
    <col width="34" customWidth="1" min="5" max="5"/>
    <col width="14" customWidth="1" min="6" max="6"/>
    <col width="14" customWidth="1" min="7" max="7"/>
    <col width="14" customWidth="1" min="8" max="8"/>
  </cols>
  <sheetData>
    <row r="1" ht="34" customHeight="1"/>
    <row r="2" ht="16" customHeight="1">
      <c r="B2" s="46" t="inlineStr">
        <is>
          <r>
            <rPr>
              <rFont val="Arial"/>
              <b val="1"/>
              <color rgb="00070814"/>
              <sz val="9.5"/>
            </rPr>
            <t>Your company's performance, one deal at a time.</t>
          </r>
          <r>
            <rPr>
              <rFont val="Arial"/>
              <color rgb="005b6072"/>
              <sz val="9"/>
            </rPr>
            <t xml:space="preserve">   |   flipperbookkeeping.com</t>
          </r>
        </is>
      </c>
    </row>
    <row r="3" ht="28" customHeight="1">
      <c r="B3" s="47" t="inlineStr">
        <is>
          <t>Flipper Bookkeeping keeps the books for real estate investors and sends you, every month, a profit and loss for each deal, budget against actual during the rehab, holding costs month by month and cash against profit.</t>
        </is>
      </c>
      <c r="C3" s="48" t="n"/>
      <c r="D3" s="48" t="n"/>
      <c r="E3" s="48" t="n"/>
      <c r="F3" s="48" t="n"/>
      <c r="G3" s="48" t="n"/>
      <c r="H3" s="48" t="n"/>
    </row>
    <row r="4" ht="20" customHeight="1">
      <c r="B4" s="49" t="inlineStr">
        <is>
          <t>FREE TOOL  |  HOUSE FLIP WORKBOOK</t>
        </is>
      </c>
    </row>
    <row r="5">
      <c r="B5" s="1" t="inlineStr">
        <is>
          <t>Your draw log</t>
        </is>
      </c>
    </row>
    <row r="6"/>
    <row r="7">
      <c r="B7" s="31" t="inlineStr">
        <is>
          <t>Loan commitment: the purchase loan plus the rehab holdback</t>
        </is>
      </c>
      <c r="C7" s="32" t="n"/>
      <c r="D7" s="32" t="n"/>
      <c r="E7" s="32" t="n"/>
      <c r="F7" s="33" t="n"/>
    </row>
    <row r="8">
      <c r="B8" s="34" t="inlineStr">
        <is>
          <t>Funded at closing, for the purchase</t>
        </is>
      </c>
      <c r="C8" s="6" t="n"/>
      <c r="D8" s="6" t="n"/>
      <c r="E8" s="6" t="n"/>
      <c r="F8" s="35" t="n"/>
    </row>
    <row r="9">
      <c r="B9" s="36" t="inlineStr">
        <is>
          <t>Rehab holdback the lender keeps for draws</t>
        </is>
      </c>
      <c r="C9" s="37" t="n"/>
      <c r="D9" s="37" t="n"/>
      <c r="E9" s="37" t="n"/>
      <c r="F9" s="38">
        <f>F7-F8</f>
        <v/>
      </c>
    </row>
    <row r="10"/>
    <row r="11" ht="34" customHeight="1">
      <c r="B11" s="7" t="inlineStr">
        <is>
          <t>DRAW</t>
        </is>
      </c>
      <c r="C11" s="8" t="inlineStr">
        <is>
          <t>DATE</t>
        </is>
      </c>
      <c r="D11" s="8" t="inlineStr">
        <is>
          <t>LENDER NOTICE</t>
        </is>
      </c>
      <c r="E11" s="8" t="inlineStr">
        <is>
          <t>REHAB PAYMENT IT REPAID</t>
        </is>
      </c>
      <c r="F11" s="8" t="inlineStr">
        <is>
          <t>AMOUNT</t>
        </is>
      </c>
      <c r="G11" s="8" t="inlineStr">
        <is>
          <t>DRAWN TO DATE</t>
        </is>
      </c>
      <c r="H11" s="9" t="inlineStr">
        <is>
          <t>HOLDBACK LEFT</t>
        </is>
      </c>
    </row>
    <row r="12">
      <c r="B12" s="39" t="n"/>
      <c r="C12" s="50" t="n"/>
      <c r="D12" s="11" t="n"/>
      <c r="E12" s="11" t="n"/>
      <c r="F12" s="24" t="n"/>
      <c r="G12" s="25">
        <f>IF(F12="","",SUM($F$12:F12))</f>
        <v/>
      </c>
      <c r="H12" s="12">
        <f>IF(F12="","",$F$9-G12)</f>
        <v/>
      </c>
    </row>
    <row r="13">
      <c r="B13" s="39" t="n"/>
      <c r="C13" s="50" t="n"/>
      <c r="D13" s="11" t="n"/>
      <c r="E13" s="11" t="n"/>
      <c r="F13" s="24" t="n"/>
      <c r="G13" s="25">
        <f>IF(F13="","",SUM($F$12:F13))</f>
        <v/>
      </c>
      <c r="H13" s="12">
        <f>IF(F13="","",$F$9-G13)</f>
        <v/>
      </c>
    </row>
    <row r="14">
      <c r="B14" s="39" t="n"/>
      <c r="C14" s="50" t="n"/>
      <c r="D14" s="11" t="n"/>
      <c r="E14" s="11" t="n"/>
      <c r="F14" s="24" t="n"/>
      <c r="G14" s="25">
        <f>IF(F14="","",SUM($F$12:F14))</f>
        <v/>
      </c>
      <c r="H14" s="12">
        <f>IF(F14="","",$F$9-G14)</f>
        <v/>
      </c>
    </row>
    <row r="15">
      <c r="B15" s="39" t="n"/>
      <c r="C15" s="50" t="n"/>
      <c r="D15" s="11" t="n"/>
      <c r="E15" s="11" t="n"/>
      <c r="F15" s="24" t="n"/>
      <c r="G15" s="25">
        <f>IF(F15="","",SUM($F$12:F15))</f>
        <v/>
      </c>
      <c r="H15" s="12">
        <f>IF(F15="","",$F$9-G15)</f>
        <v/>
      </c>
    </row>
    <row r="16">
      <c r="B16" s="39" t="n"/>
      <c r="C16" s="50" t="n"/>
      <c r="D16" s="11" t="n"/>
      <c r="E16" s="11" t="n"/>
      <c r="F16" s="24" t="n"/>
      <c r="G16" s="25">
        <f>IF(F16="","",SUM($F$12:F16))</f>
        <v/>
      </c>
      <c r="H16" s="12">
        <f>IF(F16="","",$F$9-G16)</f>
        <v/>
      </c>
    </row>
    <row r="17">
      <c r="B17" s="39" t="n"/>
      <c r="C17" s="50" t="n"/>
      <c r="D17" s="11" t="n"/>
      <c r="E17" s="11" t="n"/>
      <c r="F17" s="24" t="n"/>
      <c r="G17" s="25">
        <f>IF(F17="","",SUM($F$12:F17))</f>
        <v/>
      </c>
      <c r="H17" s="12">
        <f>IF(F17="","",$F$9-G17)</f>
        <v/>
      </c>
    </row>
    <row r="18">
      <c r="B18" s="39" t="n"/>
      <c r="C18" s="50" t="n"/>
      <c r="D18" s="11" t="n"/>
      <c r="E18" s="11" t="n"/>
      <c r="F18" s="24" t="n"/>
      <c r="G18" s="25">
        <f>IF(F18="","",SUM($F$12:F18))</f>
        <v/>
      </c>
      <c r="H18" s="12">
        <f>IF(F18="","",$F$9-G18)</f>
        <v/>
      </c>
    </row>
    <row r="19">
      <c r="B19" s="39" t="n"/>
      <c r="C19" s="50" t="n"/>
      <c r="D19" s="11" t="n"/>
      <c r="E19" s="11" t="n"/>
      <c r="F19" s="24" t="n"/>
      <c r="G19" s="25">
        <f>IF(F19="","",SUM($F$12:F19))</f>
        <v/>
      </c>
      <c r="H19" s="12">
        <f>IF(F19="","",$F$9-G19)</f>
        <v/>
      </c>
    </row>
    <row r="20">
      <c r="B20" s="39" t="n"/>
      <c r="C20" s="50" t="n"/>
      <c r="D20" s="11" t="n"/>
      <c r="E20" s="11" t="n"/>
      <c r="F20" s="24" t="n"/>
      <c r="G20" s="25">
        <f>IF(F20="","",SUM($F$12:F20))</f>
        <v/>
      </c>
      <c r="H20" s="12">
        <f>IF(F20="","",$F$9-G20)</f>
        <v/>
      </c>
    </row>
    <row r="21">
      <c r="B21" s="39" t="n"/>
      <c r="C21" s="50" t="n"/>
      <c r="D21" s="11" t="n"/>
      <c r="E21" s="11" t="n"/>
      <c r="F21" s="24" t="n"/>
      <c r="G21" s="25">
        <f>IF(F21="","",SUM($F$12:F21))</f>
        <v/>
      </c>
      <c r="H21" s="12">
        <f>IF(F21="","",$F$9-G21)</f>
        <v/>
      </c>
    </row>
    <row r="22">
      <c r="B22" s="39" t="n"/>
      <c r="C22" s="50" t="n"/>
      <c r="D22" s="11" t="n"/>
      <c r="E22" s="11" t="n"/>
      <c r="F22" s="24" t="n"/>
      <c r="G22" s="25">
        <f>IF(F22="","",SUM($F$12:F22))</f>
        <v/>
      </c>
      <c r="H22" s="12">
        <f>IF(F22="","",$F$9-G22)</f>
        <v/>
      </c>
    </row>
    <row r="23">
      <c r="B23" s="39" t="n"/>
      <c r="C23" s="50" t="n"/>
      <c r="D23" s="11" t="n"/>
      <c r="E23" s="11" t="n"/>
      <c r="F23" s="24" t="n"/>
      <c r="G23" s="25">
        <f>IF(F23="","",SUM($F$12:F23))</f>
        <v/>
      </c>
      <c r="H23" s="12">
        <f>IF(F23="","",$F$9-G23)</f>
        <v/>
      </c>
    </row>
    <row r="24">
      <c r="B24" s="39" t="n"/>
      <c r="C24" s="50" t="n"/>
      <c r="D24" s="11" t="n"/>
      <c r="E24" s="11" t="n"/>
      <c r="F24" s="24" t="n"/>
      <c r="G24" s="25">
        <f>IF(F24="","",SUM($F$12:F24))</f>
        <v/>
      </c>
      <c r="H24" s="12">
        <f>IF(F24="","",$F$9-G24)</f>
        <v/>
      </c>
    </row>
    <row r="25">
      <c r="B25" s="39" t="n"/>
      <c r="C25" s="50" t="n"/>
      <c r="D25" s="11" t="n"/>
      <c r="E25" s="11" t="n"/>
      <c r="F25" s="24" t="n"/>
      <c r="G25" s="25">
        <f>IF(F25="","",SUM($F$12:F25))</f>
        <v/>
      </c>
      <c r="H25" s="12">
        <f>IF(F25="","",$F$9-G25)</f>
        <v/>
      </c>
    </row>
    <row r="26">
      <c r="B26" s="39" t="n"/>
      <c r="C26" s="50" t="n"/>
      <c r="D26" s="11" t="n"/>
      <c r="E26" s="11" t="n"/>
      <c r="F26" s="24" t="n"/>
      <c r="G26" s="25">
        <f>IF(F26="","",SUM($F$12:F26))</f>
        <v/>
      </c>
      <c r="H26" s="12">
        <f>IF(F26="","",$F$9-G26)</f>
        <v/>
      </c>
    </row>
    <row r="27">
      <c r="B27" s="39" t="n"/>
      <c r="C27" s="50" t="n"/>
      <c r="D27" s="11" t="n"/>
      <c r="E27" s="11" t="n"/>
      <c r="F27" s="24" t="n"/>
      <c r="G27" s="25">
        <f>IF(F27="","",SUM($F$12:F27))</f>
        <v/>
      </c>
      <c r="H27" s="12">
        <f>IF(F27="","",$F$9-G27)</f>
        <v/>
      </c>
    </row>
    <row r="28">
      <c r="B28" s="39" t="n"/>
      <c r="C28" s="50" t="n"/>
      <c r="D28" s="11" t="n"/>
      <c r="E28" s="11" t="n"/>
      <c r="F28" s="24" t="n"/>
      <c r="G28" s="25">
        <f>IF(F28="","",SUM($F$12:F28))</f>
        <v/>
      </c>
      <c r="H28" s="12">
        <f>IF(F28="","",$F$9-G28)</f>
        <v/>
      </c>
    </row>
    <row r="29">
      <c r="B29" s="39" t="n"/>
      <c r="C29" s="50" t="n"/>
      <c r="D29" s="11" t="n"/>
      <c r="E29" s="11" t="n"/>
      <c r="F29" s="24" t="n"/>
      <c r="G29" s="25">
        <f>IF(F29="","",SUM($F$12:F29))</f>
        <v/>
      </c>
      <c r="H29" s="12">
        <f>IF(F29="","",$F$9-G29)</f>
        <v/>
      </c>
    </row>
    <row r="30">
      <c r="B30" s="39" t="n"/>
      <c r="C30" s="50" t="n"/>
      <c r="D30" s="11" t="n"/>
      <c r="E30" s="11" t="n"/>
      <c r="F30" s="24" t="n"/>
      <c r="G30" s="25">
        <f>IF(F30="","",SUM($F$12:F30))</f>
        <v/>
      </c>
      <c r="H30" s="12">
        <f>IF(F30="","",$F$9-G30)</f>
        <v/>
      </c>
    </row>
    <row r="31">
      <c r="B31" s="39" t="n"/>
      <c r="C31" s="50" t="n"/>
      <c r="D31" s="11" t="n"/>
      <c r="E31" s="11" t="n"/>
      <c r="F31" s="24" t="n"/>
      <c r="G31" s="25">
        <f>IF(F31="","",SUM($F$12:F31))</f>
        <v/>
      </c>
      <c r="H31" s="12">
        <f>IF(F31="","",$F$9-G31)</f>
        <v/>
      </c>
    </row>
    <row r="32">
      <c r="B32" s="27" t="inlineStr">
        <is>
          <t>Total draws</t>
        </is>
      </c>
      <c r="C32" s="28" t="n"/>
      <c r="D32" s="28" t="n"/>
      <c r="E32" s="28" t="n"/>
      <c r="F32" s="29">
        <f>SUM(F12:F31)</f>
        <v/>
      </c>
      <c r="G32" s="28" t="n"/>
      <c r="H32" s="40" t="n"/>
    </row>
    <row r="33"/>
    <row r="34">
      <c r="B34" s="31" t="inlineStr">
        <is>
          <t>Draws in the ledger</t>
        </is>
      </c>
      <c r="C34" s="32" t="n"/>
      <c r="D34" s="32" t="n"/>
      <c r="E34" s="32" t="n"/>
      <c r="F34" s="41">
        <f>SUMIFS('Your ledger'!$F$9:$F$208,'Your ledger'!$D$9:$D$208,"Loan draw")</f>
        <v/>
      </c>
    </row>
    <row r="35">
      <c r="B35" s="16" t="inlineStr">
        <is>
          <t>Difference (should be 0)</t>
        </is>
      </c>
      <c r="C35" s="6" t="n"/>
      <c r="D35" s="6" t="n"/>
      <c r="E35" s="6" t="n"/>
      <c r="F35" s="42">
        <f>F32-F34</f>
        <v/>
      </c>
    </row>
    <row r="36">
      <c r="B36" s="34" t="inlineStr">
        <is>
          <t>Owed at payoff: funded at closing plus draws</t>
        </is>
      </c>
      <c r="C36" s="6" t="n"/>
      <c r="D36" s="6" t="n"/>
      <c r="E36" s="6" t="n"/>
      <c r="F36" s="12">
        <f>F8+F32</f>
        <v/>
      </c>
    </row>
    <row r="37">
      <c r="B37" s="34" t="inlineStr">
        <is>
          <t>Payoff in the ledger</t>
        </is>
      </c>
      <c r="C37" s="6" t="n"/>
      <c r="D37" s="6" t="n"/>
      <c r="E37" s="6" t="n"/>
      <c r="F37" s="12">
        <f>-SUMIFS('Your ledger'!$F$9:$F$208,'Your ledger'!$D$9:$D$208,"Loan payoff")</f>
        <v/>
      </c>
    </row>
    <row r="38">
      <c r="B38" s="36" t="inlineStr">
        <is>
          <t>Difference once the loan is paid off (should be 0)</t>
        </is>
      </c>
      <c r="C38" s="37" t="n"/>
      <c r="D38" s="37" t="n"/>
      <c r="E38" s="37" t="n"/>
      <c r="F38" s="38">
        <f>F36-F37</f>
        <v/>
      </c>
    </row>
  </sheetData>
  <mergeCells count="1">
    <mergeCell ref="B3:H3"/>
  </mergeCells>
  <pageMargins left="0.75" right="0.75" top="0.6" bottom="0.7" header="0.5" footer="0.3"/>
  <pageSetup orientation="landscape" fitToHeight="0" fitToWidth="1"/>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xl/worksheets/sheet9.xml><?xml version="1.0" encoding="utf-8"?>
<worksheet xmlns="http://schemas.openxmlformats.org/spreadsheetml/2006/main">
  <sheetPr>
    <tabColor rgb="00070814"/>
    <outlinePr summaryBelow="1" summaryRight="1"/>
    <pageSetUpPr fitToPage="1"/>
  </sheetPr>
  <dimension ref="A1:I208"/>
  <sheetViews>
    <sheetView showGridLines="0" workbookViewId="0">
      <pane xSplit="1" ySplit="8" topLeftCell="B9"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14" customWidth="1" min="3" max="3"/>
    <col width="26" customWidth="1" min="4" max="4"/>
    <col width="28" customWidth="1" min="5" max="5"/>
    <col width="14" customWidth="1" min="6" max="6"/>
    <col width="42" customWidth="1" min="7" max="7"/>
    <col width="30" customWidth="1" min="8" max="8"/>
    <col width="16" customWidth="1" min="9" max="9"/>
  </cols>
  <sheetData>
    <row r="1" ht="34" customHeight="1"/>
    <row r="2" ht="16" customHeight="1">
      <c r="B2" s="46" t="inlineStr">
        <is>
          <r>
            <rPr>
              <rFont val="Arial"/>
              <b val="1"/>
              <color rgb="00070814"/>
              <sz val="9.5"/>
            </rPr>
            <t>Your company's performance, one deal at a time.</t>
          </r>
          <r>
            <rPr>
              <rFont val="Arial"/>
              <color rgb="005b6072"/>
              <sz val="9"/>
            </rPr>
            <t xml:space="preserve">   |   flipperbookkeeping.com</t>
          </r>
        </is>
      </c>
    </row>
    <row r="3" ht="16.5" customHeight="1">
      <c r="B3" s="47" t="inlineStr">
        <is>
          <t>Flipper Bookkeeping keeps the books for real estate investors and sends you, every month, a profit and loss for each deal, budget against actual during the rehab, holding costs month by month and cash against profit.</t>
        </is>
      </c>
      <c r="C3" s="48" t="n"/>
      <c r="D3" s="48" t="n"/>
      <c r="E3" s="48" t="n"/>
      <c r="F3" s="48" t="n"/>
      <c r="G3" s="48" t="n"/>
      <c r="H3" s="48" t="n"/>
      <c r="I3" s="48" t="n"/>
    </row>
    <row r="4" ht="20" customHeight="1">
      <c r="B4" s="49" t="inlineStr">
        <is>
          <t>FREE TOOL  |  HOUSE FLIP WORKBOOK</t>
        </is>
      </c>
    </row>
    <row r="5">
      <c r="B5" s="1" t="inlineStr">
        <is>
          <t>Your ledger: every line for one property</t>
        </is>
      </c>
    </row>
    <row r="6">
      <c r="B6" s="2" t="inlineStr">
        <is>
          <t>Amounts as in the books: money in is positive, money out is negative. Spell each category exactly as on the costs by category tab.</t>
        </is>
      </c>
    </row>
    <row r="7"/>
    <row r="8" ht="46" customHeight="1">
      <c r="B8" s="7" t="inlineStr">
        <is>
          <t>DATE</t>
        </is>
      </c>
      <c r="C8" s="8" t="inlineStr">
        <is>
          <t>ACCOUNT</t>
        </is>
      </c>
      <c r="D8" s="8" t="inlineStr">
        <is>
          <t>CATEGORY</t>
        </is>
      </c>
      <c r="E8" s="8" t="inlineStr">
        <is>
          <t>PAID TO OR FROM</t>
        </is>
      </c>
      <c r="F8" s="8" t="inlineStr">
        <is>
          <t>AMOUNT</t>
        </is>
      </c>
      <c r="G8" s="8" t="inlineStr">
        <is>
          <t>MEMO</t>
        </is>
      </c>
      <c r="H8" s="8" t="inlineStr">
        <is>
          <t>SOURCE DOCUMENT</t>
        </is>
      </c>
      <c r="I8" s="9" t="inlineStr">
        <is>
          <t>COUNTED BY THE BUDGET DATE</t>
        </is>
      </c>
    </row>
    <row r="9">
      <c r="B9" s="53" t="n"/>
      <c r="C9" s="11" t="n"/>
      <c r="D9" s="11" t="n"/>
      <c r="E9" s="11" t="n"/>
      <c r="F9" s="24" t="n"/>
      <c r="G9" s="11" t="n"/>
      <c r="H9" s="11" t="n"/>
      <c r="I9" s="12">
        <f>IF(B9="","",IF(B9&lt;='Your budget vs actual'!$E$7,F9,0))</f>
        <v/>
      </c>
    </row>
    <row r="10">
      <c r="B10" s="53" t="n"/>
      <c r="C10" s="11" t="n"/>
      <c r="D10" s="11" t="n"/>
      <c r="E10" s="11" t="n"/>
      <c r="F10" s="24" t="n"/>
      <c r="G10" s="11" t="n"/>
      <c r="H10" s="11" t="n"/>
      <c r="I10" s="12">
        <f>IF(B10="","",IF(B10&lt;='Your budget vs actual'!$E$7,F10,0))</f>
        <v/>
      </c>
    </row>
    <row r="11">
      <c r="B11" s="53" t="n"/>
      <c r="C11" s="11" t="n"/>
      <c r="D11" s="11" t="n"/>
      <c r="E11" s="11" t="n"/>
      <c r="F11" s="24" t="n"/>
      <c r="G11" s="11" t="n"/>
      <c r="H11" s="11" t="n"/>
      <c r="I11" s="12">
        <f>IF(B11="","",IF(B11&lt;='Your budget vs actual'!$E$7,F11,0))</f>
        <v/>
      </c>
    </row>
    <row r="12">
      <c r="B12" s="53" t="n"/>
      <c r="C12" s="11" t="n"/>
      <c r="D12" s="11" t="n"/>
      <c r="E12" s="11" t="n"/>
      <c r="F12" s="24" t="n"/>
      <c r="G12" s="11" t="n"/>
      <c r="H12" s="11" t="n"/>
      <c r="I12" s="12">
        <f>IF(B12="","",IF(B12&lt;='Your budget vs actual'!$E$7,F12,0))</f>
        <v/>
      </c>
    </row>
    <row r="13">
      <c r="B13" s="53" t="n"/>
      <c r="C13" s="11" t="n"/>
      <c r="D13" s="11" t="n"/>
      <c r="E13" s="11" t="n"/>
      <c r="F13" s="24" t="n"/>
      <c r="G13" s="11" t="n"/>
      <c r="H13" s="11" t="n"/>
      <c r="I13" s="12">
        <f>IF(B13="","",IF(B13&lt;='Your budget vs actual'!$E$7,F13,0))</f>
        <v/>
      </c>
    </row>
    <row r="14">
      <c r="B14" s="53" t="n"/>
      <c r="C14" s="11" t="n"/>
      <c r="D14" s="11" t="n"/>
      <c r="E14" s="11" t="n"/>
      <c r="F14" s="24" t="n"/>
      <c r="G14" s="11" t="n"/>
      <c r="H14" s="11" t="n"/>
      <c r="I14" s="12">
        <f>IF(B14="","",IF(B14&lt;='Your budget vs actual'!$E$7,F14,0))</f>
        <v/>
      </c>
    </row>
    <row r="15">
      <c r="B15" s="53" t="n"/>
      <c r="C15" s="11" t="n"/>
      <c r="D15" s="11" t="n"/>
      <c r="E15" s="11" t="n"/>
      <c r="F15" s="24" t="n"/>
      <c r="G15" s="11" t="n"/>
      <c r="H15" s="11" t="n"/>
      <c r="I15" s="12">
        <f>IF(B15="","",IF(B15&lt;='Your budget vs actual'!$E$7,F15,0))</f>
        <v/>
      </c>
    </row>
    <row r="16">
      <c r="B16" s="53" t="n"/>
      <c r="C16" s="11" t="n"/>
      <c r="D16" s="11" t="n"/>
      <c r="E16" s="11" t="n"/>
      <c r="F16" s="24" t="n"/>
      <c r="G16" s="11" t="n"/>
      <c r="H16" s="11" t="n"/>
      <c r="I16" s="12">
        <f>IF(B16="","",IF(B16&lt;='Your budget vs actual'!$E$7,F16,0))</f>
        <v/>
      </c>
    </row>
    <row r="17">
      <c r="B17" s="53" t="n"/>
      <c r="C17" s="11" t="n"/>
      <c r="D17" s="11" t="n"/>
      <c r="E17" s="11" t="n"/>
      <c r="F17" s="24" t="n"/>
      <c r="G17" s="11" t="n"/>
      <c r="H17" s="11" t="n"/>
      <c r="I17" s="12">
        <f>IF(B17="","",IF(B17&lt;='Your budget vs actual'!$E$7,F17,0))</f>
        <v/>
      </c>
    </row>
    <row r="18">
      <c r="B18" s="53" t="n"/>
      <c r="C18" s="11" t="n"/>
      <c r="D18" s="11" t="n"/>
      <c r="E18" s="11" t="n"/>
      <c r="F18" s="24" t="n"/>
      <c r="G18" s="11" t="n"/>
      <c r="H18" s="11" t="n"/>
      <c r="I18" s="12">
        <f>IF(B18="","",IF(B18&lt;='Your budget vs actual'!$E$7,F18,0))</f>
        <v/>
      </c>
    </row>
    <row r="19">
      <c r="B19" s="53" t="n"/>
      <c r="C19" s="11" t="n"/>
      <c r="D19" s="11" t="n"/>
      <c r="E19" s="11" t="n"/>
      <c r="F19" s="24" t="n"/>
      <c r="G19" s="11" t="n"/>
      <c r="H19" s="11" t="n"/>
      <c r="I19" s="12">
        <f>IF(B19="","",IF(B19&lt;='Your budget vs actual'!$E$7,F19,0))</f>
        <v/>
      </c>
    </row>
    <row r="20">
      <c r="B20" s="53" t="n"/>
      <c r="C20" s="11" t="n"/>
      <c r="D20" s="11" t="n"/>
      <c r="E20" s="11" t="n"/>
      <c r="F20" s="24" t="n"/>
      <c r="G20" s="11" t="n"/>
      <c r="H20" s="11" t="n"/>
      <c r="I20" s="12">
        <f>IF(B20="","",IF(B20&lt;='Your budget vs actual'!$E$7,F20,0))</f>
        <v/>
      </c>
    </row>
    <row r="21">
      <c r="B21" s="53" t="n"/>
      <c r="C21" s="11" t="n"/>
      <c r="D21" s="11" t="n"/>
      <c r="E21" s="11" t="n"/>
      <c r="F21" s="24" t="n"/>
      <c r="G21" s="11" t="n"/>
      <c r="H21" s="11" t="n"/>
      <c r="I21" s="12">
        <f>IF(B21="","",IF(B21&lt;='Your budget vs actual'!$E$7,F21,0))</f>
        <v/>
      </c>
    </row>
    <row r="22">
      <c r="B22" s="53" t="n"/>
      <c r="C22" s="11" t="n"/>
      <c r="D22" s="11" t="n"/>
      <c r="E22" s="11" t="n"/>
      <c r="F22" s="24" t="n"/>
      <c r="G22" s="11" t="n"/>
      <c r="H22" s="11" t="n"/>
      <c r="I22" s="12">
        <f>IF(B22="","",IF(B22&lt;='Your budget vs actual'!$E$7,F22,0))</f>
        <v/>
      </c>
    </row>
    <row r="23">
      <c r="B23" s="53" t="n"/>
      <c r="C23" s="11" t="n"/>
      <c r="D23" s="11" t="n"/>
      <c r="E23" s="11" t="n"/>
      <c r="F23" s="24" t="n"/>
      <c r="G23" s="11" t="n"/>
      <c r="H23" s="11" t="n"/>
      <c r="I23" s="12">
        <f>IF(B23="","",IF(B23&lt;='Your budget vs actual'!$E$7,F23,0))</f>
        <v/>
      </c>
    </row>
    <row r="24">
      <c r="B24" s="53" t="n"/>
      <c r="C24" s="11" t="n"/>
      <c r="D24" s="11" t="n"/>
      <c r="E24" s="11" t="n"/>
      <c r="F24" s="24" t="n"/>
      <c r="G24" s="11" t="n"/>
      <c r="H24" s="11" t="n"/>
      <c r="I24" s="12">
        <f>IF(B24="","",IF(B24&lt;='Your budget vs actual'!$E$7,F24,0))</f>
        <v/>
      </c>
    </row>
    <row r="25">
      <c r="B25" s="53" t="n"/>
      <c r="C25" s="11" t="n"/>
      <c r="D25" s="11" t="n"/>
      <c r="E25" s="11" t="n"/>
      <c r="F25" s="24" t="n"/>
      <c r="G25" s="11" t="n"/>
      <c r="H25" s="11" t="n"/>
      <c r="I25" s="12">
        <f>IF(B25="","",IF(B25&lt;='Your budget vs actual'!$E$7,F25,0))</f>
        <v/>
      </c>
    </row>
    <row r="26">
      <c r="B26" s="53" t="n"/>
      <c r="C26" s="11" t="n"/>
      <c r="D26" s="11" t="n"/>
      <c r="E26" s="11" t="n"/>
      <c r="F26" s="24" t="n"/>
      <c r="G26" s="11" t="n"/>
      <c r="H26" s="11" t="n"/>
      <c r="I26" s="12">
        <f>IF(B26="","",IF(B26&lt;='Your budget vs actual'!$E$7,F26,0))</f>
        <v/>
      </c>
    </row>
    <row r="27">
      <c r="B27" s="53" t="n"/>
      <c r="C27" s="11" t="n"/>
      <c r="D27" s="11" t="n"/>
      <c r="E27" s="11" t="n"/>
      <c r="F27" s="24" t="n"/>
      <c r="G27" s="11" t="n"/>
      <c r="H27" s="11" t="n"/>
      <c r="I27" s="12">
        <f>IF(B27="","",IF(B27&lt;='Your budget vs actual'!$E$7,F27,0))</f>
        <v/>
      </c>
    </row>
    <row r="28">
      <c r="B28" s="53" t="n"/>
      <c r="C28" s="11" t="n"/>
      <c r="D28" s="11" t="n"/>
      <c r="E28" s="11" t="n"/>
      <c r="F28" s="24" t="n"/>
      <c r="G28" s="11" t="n"/>
      <c r="H28" s="11" t="n"/>
      <c r="I28" s="12">
        <f>IF(B28="","",IF(B28&lt;='Your budget vs actual'!$E$7,F28,0))</f>
        <v/>
      </c>
    </row>
    <row r="29">
      <c r="B29" s="53" t="n"/>
      <c r="C29" s="11" t="n"/>
      <c r="D29" s="11" t="n"/>
      <c r="E29" s="11" t="n"/>
      <c r="F29" s="24" t="n"/>
      <c r="G29" s="11" t="n"/>
      <c r="H29" s="11" t="n"/>
      <c r="I29" s="12">
        <f>IF(B29="","",IF(B29&lt;='Your budget vs actual'!$E$7,F29,0))</f>
        <v/>
      </c>
    </row>
    <row r="30">
      <c r="B30" s="53" t="n"/>
      <c r="C30" s="11" t="n"/>
      <c r="D30" s="11" t="n"/>
      <c r="E30" s="11" t="n"/>
      <c r="F30" s="24" t="n"/>
      <c r="G30" s="11" t="n"/>
      <c r="H30" s="11" t="n"/>
      <c r="I30" s="12">
        <f>IF(B30="","",IF(B30&lt;='Your budget vs actual'!$E$7,F30,0))</f>
        <v/>
      </c>
    </row>
    <row r="31">
      <c r="B31" s="53" t="n"/>
      <c r="C31" s="11" t="n"/>
      <c r="D31" s="11" t="n"/>
      <c r="E31" s="11" t="n"/>
      <c r="F31" s="24" t="n"/>
      <c r="G31" s="11" t="n"/>
      <c r="H31" s="11" t="n"/>
      <c r="I31" s="12">
        <f>IF(B31="","",IF(B31&lt;='Your budget vs actual'!$E$7,F31,0))</f>
        <v/>
      </c>
    </row>
    <row r="32">
      <c r="B32" s="53" t="n"/>
      <c r="C32" s="11" t="n"/>
      <c r="D32" s="11" t="n"/>
      <c r="E32" s="11" t="n"/>
      <c r="F32" s="24" t="n"/>
      <c r="G32" s="11" t="n"/>
      <c r="H32" s="11" t="n"/>
      <c r="I32" s="12">
        <f>IF(B32="","",IF(B32&lt;='Your budget vs actual'!$E$7,F32,0))</f>
        <v/>
      </c>
    </row>
    <row r="33">
      <c r="B33" s="53" t="n"/>
      <c r="C33" s="11" t="n"/>
      <c r="D33" s="11" t="n"/>
      <c r="E33" s="11" t="n"/>
      <c r="F33" s="24" t="n"/>
      <c r="G33" s="11" t="n"/>
      <c r="H33" s="11" t="n"/>
      <c r="I33" s="12">
        <f>IF(B33="","",IF(B33&lt;='Your budget vs actual'!$E$7,F33,0))</f>
        <v/>
      </c>
    </row>
    <row r="34">
      <c r="B34" s="53" t="n"/>
      <c r="C34" s="11" t="n"/>
      <c r="D34" s="11" t="n"/>
      <c r="E34" s="11" t="n"/>
      <c r="F34" s="24" t="n"/>
      <c r="G34" s="11" t="n"/>
      <c r="H34" s="11" t="n"/>
      <c r="I34" s="12">
        <f>IF(B34="","",IF(B34&lt;='Your budget vs actual'!$E$7,F34,0))</f>
        <v/>
      </c>
    </row>
    <row r="35">
      <c r="B35" s="53" t="n"/>
      <c r="C35" s="11" t="n"/>
      <c r="D35" s="11" t="n"/>
      <c r="E35" s="11" t="n"/>
      <c r="F35" s="24" t="n"/>
      <c r="G35" s="11" t="n"/>
      <c r="H35" s="11" t="n"/>
      <c r="I35" s="12">
        <f>IF(B35="","",IF(B35&lt;='Your budget vs actual'!$E$7,F35,0))</f>
        <v/>
      </c>
    </row>
    <row r="36">
      <c r="B36" s="53" t="n"/>
      <c r="C36" s="11" t="n"/>
      <c r="D36" s="11" t="n"/>
      <c r="E36" s="11" t="n"/>
      <c r="F36" s="24" t="n"/>
      <c r="G36" s="11" t="n"/>
      <c r="H36" s="11" t="n"/>
      <c r="I36" s="12">
        <f>IF(B36="","",IF(B36&lt;='Your budget vs actual'!$E$7,F36,0))</f>
        <v/>
      </c>
    </row>
    <row r="37">
      <c r="B37" s="53" t="n"/>
      <c r="C37" s="11" t="n"/>
      <c r="D37" s="11" t="n"/>
      <c r="E37" s="11" t="n"/>
      <c r="F37" s="24" t="n"/>
      <c r="G37" s="11" t="n"/>
      <c r="H37" s="11" t="n"/>
      <c r="I37" s="12">
        <f>IF(B37="","",IF(B37&lt;='Your budget vs actual'!$E$7,F37,0))</f>
        <v/>
      </c>
    </row>
    <row r="38">
      <c r="B38" s="53" t="n"/>
      <c r="C38" s="11" t="n"/>
      <c r="D38" s="11" t="n"/>
      <c r="E38" s="11" t="n"/>
      <c r="F38" s="24" t="n"/>
      <c r="G38" s="11" t="n"/>
      <c r="H38" s="11" t="n"/>
      <c r="I38" s="12">
        <f>IF(B38="","",IF(B38&lt;='Your budget vs actual'!$E$7,F38,0))</f>
        <v/>
      </c>
    </row>
    <row r="39">
      <c r="B39" s="53" t="n"/>
      <c r="C39" s="11" t="n"/>
      <c r="D39" s="11" t="n"/>
      <c r="E39" s="11" t="n"/>
      <c r="F39" s="24" t="n"/>
      <c r="G39" s="11" t="n"/>
      <c r="H39" s="11" t="n"/>
      <c r="I39" s="12">
        <f>IF(B39="","",IF(B39&lt;='Your budget vs actual'!$E$7,F39,0))</f>
        <v/>
      </c>
    </row>
    <row r="40">
      <c r="B40" s="53" t="n"/>
      <c r="C40" s="11" t="n"/>
      <c r="D40" s="11" t="n"/>
      <c r="E40" s="11" t="n"/>
      <c r="F40" s="24" t="n"/>
      <c r="G40" s="11" t="n"/>
      <c r="H40" s="11" t="n"/>
      <c r="I40" s="12">
        <f>IF(B40="","",IF(B40&lt;='Your budget vs actual'!$E$7,F40,0))</f>
        <v/>
      </c>
    </row>
    <row r="41">
      <c r="B41" s="53" t="n"/>
      <c r="C41" s="11" t="n"/>
      <c r="D41" s="11" t="n"/>
      <c r="E41" s="11" t="n"/>
      <c r="F41" s="24" t="n"/>
      <c r="G41" s="11" t="n"/>
      <c r="H41" s="11" t="n"/>
      <c r="I41" s="12">
        <f>IF(B41="","",IF(B41&lt;='Your budget vs actual'!$E$7,F41,0))</f>
        <v/>
      </c>
    </row>
    <row r="42">
      <c r="B42" s="53" t="n"/>
      <c r="C42" s="11" t="n"/>
      <c r="D42" s="11" t="n"/>
      <c r="E42" s="11" t="n"/>
      <c r="F42" s="24" t="n"/>
      <c r="G42" s="11" t="n"/>
      <c r="H42" s="11" t="n"/>
      <c r="I42" s="12">
        <f>IF(B42="","",IF(B42&lt;='Your budget vs actual'!$E$7,F42,0))</f>
        <v/>
      </c>
    </row>
    <row r="43">
      <c r="B43" s="53" t="n"/>
      <c r="C43" s="11" t="n"/>
      <c r="D43" s="11" t="n"/>
      <c r="E43" s="11" t="n"/>
      <c r="F43" s="24" t="n"/>
      <c r="G43" s="11" t="n"/>
      <c r="H43" s="11" t="n"/>
      <c r="I43" s="12">
        <f>IF(B43="","",IF(B43&lt;='Your budget vs actual'!$E$7,F43,0))</f>
        <v/>
      </c>
    </row>
    <row r="44">
      <c r="B44" s="53" t="n"/>
      <c r="C44" s="11" t="n"/>
      <c r="D44" s="11" t="n"/>
      <c r="E44" s="11" t="n"/>
      <c r="F44" s="24" t="n"/>
      <c r="G44" s="11" t="n"/>
      <c r="H44" s="11" t="n"/>
      <c r="I44" s="12">
        <f>IF(B44="","",IF(B44&lt;='Your budget vs actual'!$E$7,F44,0))</f>
        <v/>
      </c>
    </row>
    <row r="45">
      <c r="B45" s="53" t="n"/>
      <c r="C45" s="11" t="n"/>
      <c r="D45" s="11" t="n"/>
      <c r="E45" s="11" t="n"/>
      <c r="F45" s="24" t="n"/>
      <c r="G45" s="11" t="n"/>
      <c r="H45" s="11" t="n"/>
      <c r="I45" s="12">
        <f>IF(B45="","",IF(B45&lt;='Your budget vs actual'!$E$7,F45,0))</f>
        <v/>
      </c>
    </row>
    <row r="46">
      <c r="B46" s="53" t="n"/>
      <c r="C46" s="11" t="n"/>
      <c r="D46" s="11" t="n"/>
      <c r="E46" s="11" t="n"/>
      <c r="F46" s="24" t="n"/>
      <c r="G46" s="11" t="n"/>
      <c r="H46" s="11" t="n"/>
      <c r="I46" s="12">
        <f>IF(B46="","",IF(B46&lt;='Your budget vs actual'!$E$7,F46,0))</f>
        <v/>
      </c>
    </row>
    <row r="47">
      <c r="B47" s="53" t="n"/>
      <c r="C47" s="11" t="n"/>
      <c r="D47" s="11" t="n"/>
      <c r="E47" s="11" t="n"/>
      <c r="F47" s="24" t="n"/>
      <c r="G47" s="11" t="n"/>
      <c r="H47" s="11" t="n"/>
      <c r="I47" s="12">
        <f>IF(B47="","",IF(B47&lt;='Your budget vs actual'!$E$7,F47,0))</f>
        <v/>
      </c>
    </row>
    <row r="48">
      <c r="B48" s="53" t="n"/>
      <c r="C48" s="11" t="n"/>
      <c r="D48" s="11" t="n"/>
      <c r="E48" s="11" t="n"/>
      <c r="F48" s="24" t="n"/>
      <c r="G48" s="11" t="n"/>
      <c r="H48" s="11" t="n"/>
      <c r="I48" s="12">
        <f>IF(B48="","",IF(B48&lt;='Your budget vs actual'!$E$7,F48,0))</f>
        <v/>
      </c>
    </row>
    <row r="49">
      <c r="B49" s="53" t="n"/>
      <c r="C49" s="11" t="n"/>
      <c r="D49" s="11" t="n"/>
      <c r="E49" s="11" t="n"/>
      <c r="F49" s="24" t="n"/>
      <c r="G49" s="11" t="n"/>
      <c r="H49" s="11" t="n"/>
      <c r="I49" s="12">
        <f>IF(B49="","",IF(B49&lt;='Your budget vs actual'!$E$7,F49,0))</f>
        <v/>
      </c>
    </row>
    <row r="50">
      <c r="B50" s="53" t="n"/>
      <c r="C50" s="11" t="n"/>
      <c r="D50" s="11" t="n"/>
      <c r="E50" s="11" t="n"/>
      <c r="F50" s="24" t="n"/>
      <c r="G50" s="11" t="n"/>
      <c r="H50" s="11" t="n"/>
      <c r="I50" s="12">
        <f>IF(B50="","",IF(B50&lt;='Your budget vs actual'!$E$7,F50,0))</f>
        <v/>
      </c>
    </row>
    <row r="51">
      <c r="B51" s="53" t="n"/>
      <c r="C51" s="11" t="n"/>
      <c r="D51" s="11" t="n"/>
      <c r="E51" s="11" t="n"/>
      <c r="F51" s="24" t="n"/>
      <c r="G51" s="11" t="n"/>
      <c r="H51" s="11" t="n"/>
      <c r="I51" s="12">
        <f>IF(B51="","",IF(B51&lt;='Your budget vs actual'!$E$7,F51,0))</f>
        <v/>
      </c>
    </row>
    <row r="52">
      <c r="B52" s="53" t="n"/>
      <c r="C52" s="11" t="n"/>
      <c r="D52" s="11" t="n"/>
      <c r="E52" s="11" t="n"/>
      <c r="F52" s="24" t="n"/>
      <c r="G52" s="11" t="n"/>
      <c r="H52" s="11" t="n"/>
      <c r="I52" s="12">
        <f>IF(B52="","",IF(B52&lt;='Your budget vs actual'!$E$7,F52,0))</f>
        <v/>
      </c>
    </row>
    <row r="53">
      <c r="B53" s="53" t="n"/>
      <c r="C53" s="11" t="n"/>
      <c r="D53" s="11" t="n"/>
      <c r="E53" s="11" t="n"/>
      <c r="F53" s="24" t="n"/>
      <c r="G53" s="11" t="n"/>
      <c r="H53" s="11" t="n"/>
      <c r="I53" s="12">
        <f>IF(B53="","",IF(B53&lt;='Your budget vs actual'!$E$7,F53,0))</f>
        <v/>
      </c>
    </row>
    <row r="54">
      <c r="B54" s="53" t="n"/>
      <c r="C54" s="11" t="n"/>
      <c r="D54" s="11" t="n"/>
      <c r="E54" s="11" t="n"/>
      <c r="F54" s="24" t="n"/>
      <c r="G54" s="11" t="n"/>
      <c r="H54" s="11" t="n"/>
      <c r="I54" s="12">
        <f>IF(B54="","",IF(B54&lt;='Your budget vs actual'!$E$7,F54,0))</f>
        <v/>
      </c>
    </row>
    <row r="55">
      <c r="B55" s="53" t="n"/>
      <c r="C55" s="11" t="n"/>
      <c r="D55" s="11" t="n"/>
      <c r="E55" s="11" t="n"/>
      <c r="F55" s="24" t="n"/>
      <c r="G55" s="11" t="n"/>
      <c r="H55" s="11" t="n"/>
      <c r="I55" s="12">
        <f>IF(B55="","",IF(B55&lt;='Your budget vs actual'!$E$7,F55,0))</f>
        <v/>
      </c>
    </row>
    <row r="56">
      <c r="B56" s="53" t="n"/>
      <c r="C56" s="11" t="n"/>
      <c r="D56" s="11" t="n"/>
      <c r="E56" s="11" t="n"/>
      <c r="F56" s="24" t="n"/>
      <c r="G56" s="11" t="n"/>
      <c r="H56" s="11" t="n"/>
      <c r="I56" s="12">
        <f>IF(B56="","",IF(B56&lt;='Your budget vs actual'!$E$7,F56,0))</f>
        <v/>
      </c>
    </row>
    <row r="57">
      <c r="B57" s="53" t="n"/>
      <c r="C57" s="11" t="n"/>
      <c r="D57" s="11" t="n"/>
      <c r="E57" s="11" t="n"/>
      <c r="F57" s="24" t="n"/>
      <c r="G57" s="11" t="n"/>
      <c r="H57" s="11" t="n"/>
      <c r="I57" s="12">
        <f>IF(B57="","",IF(B57&lt;='Your budget vs actual'!$E$7,F57,0))</f>
        <v/>
      </c>
    </row>
    <row r="58">
      <c r="B58" s="53" t="n"/>
      <c r="C58" s="11" t="n"/>
      <c r="D58" s="11" t="n"/>
      <c r="E58" s="11" t="n"/>
      <c r="F58" s="24" t="n"/>
      <c r="G58" s="11" t="n"/>
      <c r="H58" s="11" t="n"/>
      <c r="I58" s="12">
        <f>IF(B58="","",IF(B58&lt;='Your budget vs actual'!$E$7,F58,0))</f>
        <v/>
      </c>
    </row>
    <row r="59">
      <c r="B59" s="53" t="n"/>
      <c r="C59" s="11" t="n"/>
      <c r="D59" s="11" t="n"/>
      <c r="E59" s="11" t="n"/>
      <c r="F59" s="24" t="n"/>
      <c r="G59" s="11" t="n"/>
      <c r="H59" s="11" t="n"/>
      <c r="I59" s="12">
        <f>IF(B59="","",IF(B59&lt;='Your budget vs actual'!$E$7,F59,0))</f>
        <v/>
      </c>
    </row>
    <row r="60">
      <c r="B60" s="53" t="n"/>
      <c r="C60" s="11" t="n"/>
      <c r="D60" s="11" t="n"/>
      <c r="E60" s="11" t="n"/>
      <c r="F60" s="24" t="n"/>
      <c r="G60" s="11" t="n"/>
      <c r="H60" s="11" t="n"/>
      <c r="I60" s="12">
        <f>IF(B60="","",IF(B60&lt;='Your budget vs actual'!$E$7,F60,0))</f>
        <v/>
      </c>
    </row>
    <row r="61">
      <c r="B61" s="53" t="n"/>
      <c r="C61" s="11" t="n"/>
      <c r="D61" s="11" t="n"/>
      <c r="E61" s="11" t="n"/>
      <c r="F61" s="24" t="n"/>
      <c r="G61" s="11" t="n"/>
      <c r="H61" s="11" t="n"/>
      <c r="I61" s="12">
        <f>IF(B61="","",IF(B61&lt;='Your budget vs actual'!$E$7,F61,0))</f>
        <v/>
      </c>
    </row>
    <row r="62">
      <c r="B62" s="53" t="n"/>
      <c r="C62" s="11" t="n"/>
      <c r="D62" s="11" t="n"/>
      <c r="E62" s="11" t="n"/>
      <c r="F62" s="24" t="n"/>
      <c r="G62" s="11" t="n"/>
      <c r="H62" s="11" t="n"/>
      <c r="I62" s="12">
        <f>IF(B62="","",IF(B62&lt;='Your budget vs actual'!$E$7,F62,0))</f>
        <v/>
      </c>
    </row>
    <row r="63">
      <c r="B63" s="53" t="n"/>
      <c r="C63" s="11" t="n"/>
      <c r="D63" s="11" t="n"/>
      <c r="E63" s="11" t="n"/>
      <c r="F63" s="24" t="n"/>
      <c r="G63" s="11" t="n"/>
      <c r="H63" s="11" t="n"/>
      <c r="I63" s="12">
        <f>IF(B63="","",IF(B63&lt;='Your budget vs actual'!$E$7,F63,0))</f>
        <v/>
      </c>
    </row>
    <row r="64">
      <c r="B64" s="53" t="n"/>
      <c r="C64" s="11" t="n"/>
      <c r="D64" s="11" t="n"/>
      <c r="E64" s="11" t="n"/>
      <c r="F64" s="24" t="n"/>
      <c r="G64" s="11" t="n"/>
      <c r="H64" s="11" t="n"/>
      <c r="I64" s="12">
        <f>IF(B64="","",IF(B64&lt;='Your budget vs actual'!$E$7,F64,0))</f>
        <v/>
      </c>
    </row>
    <row r="65">
      <c r="B65" s="53" t="n"/>
      <c r="C65" s="11" t="n"/>
      <c r="D65" s="11" t="n"/>
      <c r="E65" s="11" t="n"/>
      <c r="F65" s="24" t="n"/>
      <c r="G65" s="11" t="n"/>
      <c r="H65" s="11" t="n"/>
      <c r="I65" s="12">
        <f>IF(B65="","",IF(B65&lt;='Your budget vs actual'!$E$7,F65,0))</f>
        <v/>
      </c>
    </row>
    <row r="66">
      <c r="B66" s="53" t="n"/>
      <c r="C66" s="11" t="n"/>
      <c r="D66" s="11" t="n"/>
      <c r="E66" s="11" t="n"/>
      <c r="F66" s="24" t="n"/>
      <c r="G66" s="11" t="n"/>
      <c r="H66" s="11" t="n"/>
      <c r="I66" s="12">
        <f>IF(B66="","",IF(B66&lt;='Your budget vs actual'!$E$7,F66,0))</f>
        <v/>
      </c>
    </row>
    <row r="67">
      <c r="B67" s="53" t="n"/>
      <c r="C67" s="11" t="n"/>
      <c r="D67" s="11" t="n"/>
      <c r="E67" s="11" t="n"/>
      <c r="F67" s="24" t="n"/>
      <c r="G67" s="11" t="n"/>
      <c r="H67" s="11" t="n"/>
      <c r="I67" s="12">
        <f>IF(B67="","",IF(B67&lt;='Your budget vs actual'!$E$7,F67,0))</f>
        <v/>
      </c>
    </row>
    <row r="68">
      <c r="B68" s="53" t="n"/>
      <c r="C68" s="11" t="n"/>
      <c r="D68" s="11" t="n"/>
      <c r="E68" s="11" t="n"/>
      <c r="F68" s="24" t="n"/>
      <c r="G68" s="11" t="n"/>
      <c r="H68" s="11" t="n"/>
      <c r="I68" s="12">
        <f>IF(B68="","",IF(B68&lt;='Your budget vs actual'!$E$7,F68,0))</f>
        <v/>
      </c>
    </row>
    <row r="69">
      <c r="B69" s="53" t="n"/>
      <c r="C69" s="11" t="n"/>
      <c r="D69" s="11" t="n"/>
      <c r="E69" s="11" t="n"/>
      <c r="F69" s="24" t="n"/>
      <c r="G69" s="11" t="n"/>
      <c r="H69" s="11" t="n"/>
      <c r="I69" s="12">
        <f>IF(B69="","",IF(B69&lt;='Your budget vs actual'!$E$7,F69,0))</f>
        <v/>
      </c>
    </row>
    <row r="70">
      <c r="B70" s="53" t="n"/>
      <c r="C70" s="11" t="n"/>
      <c r="D70" s="11" t="n"/>
      <c r="E70" s="11" t="n"/>
      <c r="F70" s="24" t="n"/>
      <c r="G70" s="11" t="n"/>
      <c r="H70" s="11" t="n"/>
      <c r="I70" s="12">
        <f>IF(B70="","",IF(B70&lt;='Your budget vs actual'!$E$7,F70,0))</f>
        <v/>
      </c>
    </row>
    <row r="71">
      <c r="B71" s="53" t="n"/>
      <c r="C71" s="11" t="n"/>
      <c r="D71" s="11" t="n"/>
      <c r="E71" s="11" t="n"/>
      <c r="F71" s="24" t="n"/>
      <c r="G71" s="11" t="n"/>
      <c r="H71" s="11" t="n"/>
      <c r="I71" s="12">
        <f>IF(B71="","",IF(B71&lt;='Your budget vs actual'!$E$7,F71,0))</f>
        <v/>
      </c>
    </row>
    <row r="72">
      <c r="B72" s="53" t="n"/>
      <c r="C72" s="11" t="n"/>
      <c r="D72" s="11" t="n"/>
      <c r="E72" s="11" t="n"/>
      <c r="F72" s="24" t="n"/>
      <c r="G72" s="11" t="n"/>
      <c r="H72" s="11" t="n"/>
      <c r="I72" s="12">
        <f>IF(B72="","",IF(B72&lt;='Your budget vs actual'!$E$7,F72,0))</f>
        <v/>
      </c>
    </row>
    <row r="73">
      <c r="B73" s="53" t="n"/>
      <c r="C73" s="11" t="n"/>
      <c r="D73" s="11" t="n"/>
      <c r="E73" s="11" t="n"/>
      <c r="F73" s="24" t="n"/>
      <c r="G73" s="11" t="n"/>
      <c r="H73" s="11" t="n"/>
      <c r="I73" s="12">
        <f>IF(B73="","",IF(B73&lt;='Your budget vs actual'!$E$7,F73,0))</f>
        <v/>
      </c>
    </row>
    <row r="74">
      <c r="B74" s="53" t="n"/>
      <c r="C74" s="11" t="n"/>
      <c r="D74" s="11" t="n"/>
      <c r="E74" s="11" t="n"/>
      <c r="F74" s="24" t="n"/>
      <c r="G74" s="11" t="n"/>
      <c r="H74" s="11" t="n"/>
      <c r="I74" s="12">
        <f>IF(B74="","",IF(B74&lt;='Your budget vs actual'!$E$7,F74,0))</f>
        <v/>
      </c>
    </row>
    <row r="75">
      <c r="B75" s="53" t="n"/>
      <c r="C75" s="11" t="n"/>
      <c r="D75" s="11" t="n"/>
      <c r="E75" s="11" t="n"/>
      <c r="F75" s="24" t="n"/>
      <c r="G75" s="11" t="n"/>
      <c r="H75" s="11" t="n"/>
      <c r="I75" s="12">
        <f>IF(B75="","",IF(B75&lt;='Your budget vs actual'!$E$7,F75,0))</f>
        <v/>
      </c>
    </row>
    <row r="76">
      <c r="B76" s="53" t="n"/>
      <c r="C76" s="11" t="n"/>
      <c r="D76" s="11" t="n"/>
      <c r="E76" s="11" t="n"/>
      <c r="F76" s="24" t="n"/>
      <c r="G76" s="11" t="n"/>
      <c r="H76" s="11" t="n"/>
      <c r="I76" s="12">
        <f>IF(B76="","",IF(B76&lt;='Your budget vs actual'!$E$7,F76,0))</f>
        <v/>
      </c>
    </row>
    <row r="77">
      <c r="B77" s="53" t="n"/>
      <c r="C77" s="11" t="n"/>
      <c r="D77" s="11" t="n"/>
      <c r="E77" s="11" t="n"/>
      <c r="F77" s="24" t="n"/>
      <c r="G77" s="11" t="n"/>
      <c r="H77" s="11" t="n"/>
      <c r="I77" s="12">
        <f>IF(B77="","",IF(B77&lt;='Your budget vs actual'!$E$7,F77,0))</f>
        <v/>
      </c>
    </row>
    <row r="78">
      <c r="B78" s="53" t="n"/>
      <c r="C78" s="11" t="n"/>
      <c r="D78" s="11" t="n"/>
      <c r="E78" s="11" t="n"/>
      <c r="F78" s="24" t="n"/>
      <c r="G78" s="11" t="n"/>
      <c r="H78" s="11" t="n"/>
      <c r="I78" s="12">
        <f>IF(B78="","",IF(B78&lt;='Your budget vs actual'!$E$7,F78,0))</f>
        <v/>
      </c>
    </row>
    <row r="79">
      <c r="B79" s="53" t="n"/>
      <c r="C79" s="11" t="n"/>
      <c r="D79" s="11" t="n"/>
      <c r="E79" s="11" t="n"/>
      <c r="F79" s="24" t="n"/>
      <c r="G79" s="11" t="n"/>
      <c r="H79" s="11" t="n"/>
      <c r="I79" s="12">
        <f>IF(B79="","",IF(B79&lt;='Your budget vs actual'!$E$7,F79,0))</f>
        <v/>
      </c>
    </row>
    <row r="80">
      <c r="B80" s="53" t="n"/>
      <c r="C80" s="11" t="n"/>
      <c r="D80" s="11" t="n"/>
      <c r="E80" s="11" t="n"/>
      <c r="F80" s="24" t="n"/>
      <c r="G80" s="11" t="n"/>
      <c r="H80" s="11" t="n"/>
      <c r="I80" s="12">
        <f>IF(B80="","",IF(B80&lt;='Your budget vs actual'!$E$7,F80,0))</f>
        <v/>
      </c>
    </row>
    <row r="81">
      <c r="B81" s="53" t="n"/>
      <c r="C81" s="11" t="n"/>
      <c r="D81" s="11" t="n"/>
      <c r="E81" s="11" t="n"/>
      <c r="F81" s="24" t="n"/>
      <c r="G81" s="11" t="n"/>
      <c r="H81" s="11" t="n"/>
      <c r="I81" s="12">
        <f>IF(B81="","",IF(B81&lt;='Your budget vs actual'!$E$7,F81,0))</f>
        <v/>
      </c>
    </row>
    <row r="82">
      <c r="B82" s="53" t="n"/>
      <c r="C82" s="11" t="n"/>
      <c r="D82" s="11" t="n"/>
      <c r="E82" s="11" t="n"/>
      <c r="F82" s="24" t="n"/>
      <c r="G82" s="11" t="n"/>
      <c r="H82" s="11" t="n"/>
      <c r="I82" s="12">
        <f>IF(B82="","",IF(B82&lt;='Your budget vs actual'!$E$7,F82,0))</f>
        <v/>
      </c>
    </row>
    <row r="83">
      <c r="B83" s="53" t="n"/>
      <c r="C83" s="11" t="n"/>
      <c r="D83" s="11" t="n"/>
      <c r="E83" s="11" t="n"/>
      <c r="F83" s="24" t="n"/>
      <c r="G83" s="11" t="n"/>
      <c r="H83" s="11" t="n"/>
      <c r="I83" s="12">
        <f>IF(B83="","",IF(B83&lt;='Your budget vs actual'!$E$7,F83,0))</f>
        <v/>
      </c>
    </row>
    <row r="84">
      <c r="B84" s="53" t="n"/>
      <c r="C84" s="11" t="n"/>
      <c r="D84" s="11" t="n"/>
      <c r="E84" s="11" t="n"/>
      <c r="F84" s="24" t="n"/>
      <c r="G84" s="11" t="n"/>
      <c r="H84" s="11" t="n"/>
      <c r="I84" s="12">
        <f>IF(B84="","",IF(B84&lt;='Your budget vs actual'!$E$7,F84,0))</f>
        <v/>
      </c>
    </row>
    <row r="85">
      <c r="B85" s="53" t="n"/>
      <c r="C85" s="11" t="n"/>
      <c r="D85" s="11" t="n"/>
      <c r="E85" s="11" t="n"/>
      <c r="F85" s="24" t="n"/>
      <c r="G85" s="11" t="n"/>
      <c r="H85" s="11" t="n"/>
      <c r="I85" s="12">
        <f>IF(B85="","",IF(B85&lt;='Your budget vs actual'!$E$7,F85,0))</f>
        <v/>
      </c>
    </row>
    <row r="86">
      <c r="B86" s="53" t="n"/>
      <c r="C86" s="11" t="n"/>
      <c r="D86" s="11" t="n"/>
      <c r="E86" s="11" t="n"/>
      <c r="F86" s="24" t="n"/>
      <c r="G86" s="11" t="n"/>
      <c r="H86" s="11" t="n"/>
      <c r="I86" s="12">
        <f>IF(B86="","",IF(B86&lt;='Your budget vs actual'!$E$7,F86,0))</f>
        <v/>
      </c>
    </row>
    <row r="87">
      <c r="B87" s="53" t="n"/>
      <c r="C87" s="11" t="n"/>
      <c r="D87" s="11" t="n"/>
      <c r="E87" s="11" t="n"/>
      <c r="F87" s="24" t="n"/>
      <c r="G87" s="11" t="n"/>
      <c r="H87" s="11" t="n"/>
      <c r="I87" s="12">
        <f>IF(B87="","",IF(B87&lt;='Your budget vs actual'!$E$7,F87,0))</f>
        <v/>
      </c>
    </row>
    <row r="88">
      <c r="B88" s="53" t="n"/>
      <c r="C88" s="11" t="n"/>
      <c r="D88" s="11" t="n"/>
      <c r="E88" s="11" t="n"/>
      <c r="F88" s="24" t="n"/>
      <c r="G88" s="11" t="n"/>
      <c r="H88" s="11" t="n"/>
      <c r="I88" s="12">
        <f>IF(B88="","",IF(B88&lt;='Your budget vs actual'!$E$7,F88,0))</f>
        <v/>
      </c>
    </row>
    <row r="89">
      <c r="B89" s="53" t="n"/>
      <c r="C89" s="11" t="n"/>
      <c r="D89" s="11" t="n"/>
      <c r="E89" s="11" t="n"/>
      <c r="F89" s="24" t="n"/>
      <c r="G89" s="11" t="n"/>
      <c r="H89" s="11" t="n"/>
      <c r="I89" s="12">
        <f>IF(B89="","",IF(B89&lt;='Your budget vs actual'!$E$7,F89,0))</f>
        <v/>
      </c>
    </row>
    <row r="90">
      <c r="B90" s="53" t="n"/>
      <c r="C90" s="11" t="n"/>
      <c r="D90" s="11" t="n"/>
      <c r="E90" s="11" t="n"/>
      <c r="F90" s="24" t="n"/>
      <c r="G90" s="11" t="n"/>
      <c r="H90" s="11" t="n"/>
      <c r="I90" s="12">
        <f>IF(B90="","",IF(B90&lt;='Your budget vs actual'!$E$7,F90,0))</f>
        <v/>
      </c>
    </row>
    <row r="91">
      <c r="B91" s="53" t="n"/>
      <c r="C91" s="11" t="n"/>
      <c r="D91" s="11" t="n"/>
      <c r="E91" s="11" t="n"/>
      <c r="F91" s="24" t="n"/>
      <c r="G91" s="11" t="n"/>
      <c r="H91" s="11" t="n"/>
      <c r="I91" s="12">
        <f>IF(B91="","",IF(B91&lt;='Your budget vs actual'!$E$7,F91,0))</f>
        <v/>
      </c>
    </row>
    <row r="92">
      <c r="B92" s="53" t="n"/>
      <c r="C92" s="11" t="n"/>
      <c r="D92" s="11" t="n"/>
      <c r="E92" s="11" t="n"/>
      <c r="F92" s="24" t="n"/>
      <c r="G92" s="11" t="n"/>
      <c r="H92" s="11" t="n"/>
      <c r="I92" s="12">
        <f>IF(B92="","",IF(B92&lt;='Your budget vs actual'!$E$7,F92,0))</f>
        <v/>
      </c>
    </row>
    <row r="93">
      <c r="B93" s="53" t="n"/>
      <c r="C93" s="11" t="n"/>
      <c r="D93" s="11" t="n"/>
      <c r="E93" s="11" t="n"/>
      <c r="F93" s="24" t="n"/>
      <c r="G93" s="11" t="n"/>
      <c r="H93" s="11" t="n"/>
      <c r="I93" s="12">
        <f>IF(B93="","",IF(B93&lt;='Your budget vs actual'!$E$7,F93,0))</f>
        <v/>
      </c>
    </row>
    <row r="94">
      <c r="B94" s="53" t="n"/>
      <c r="C94" s="11" t="n"/>
      <c r="D94" s="11" t="n"/>
      <c r="E94" s="11" t="n"/>
      <c r="F94" s="24" t="n"/>
      <c r="G94" s="11" t="n"/>
      <c r="H94" s="11" t="n"/>
      <c r="I94" s="12">
        <f>IF(B94="","",IF(B94&lt;='Your budget vs actual'!$E$7,F94,0))</f>
        <v/>
      </c>
    </row>
    <row r="95">
      <c r="B95" s="53" t="n"/>
      <c r="C95" s="11" t="n"/>
      <c r="D95" s="11" t="n"/>
      <c r="E95" s="11" t="n"/>
      <c r="F95" s="24" t="n"/>
      <c r="G95" s="11" t="n"/>
      <c r="H95" s="11" t="n"/>
      <c r="I95" s="12">
        <f>IF(B95="","",IF(B95&lt;='Your budget vs actual'!$E$7,F95,0))</f>
        <v/>
      </c>
    </row>
    <row r="96">
      <c r="B96" s="53" t="n"/>
      <c r="C96" s="11" t="n"/>
      <c r="D96" s="11" t="n"/>
      <c r="E96" s="11" t="n"/>
      <c r="F96" s="24" t="n"/>
      <c r="G96" s="11" t="n"/>
      <c r="H96" s="11" t="n"/>
      <c r="I96" s="12">
        <f>IF(B96="","",IF(B96&lt;='Your budget vs actual'!$E$7,F96,0))</f>
        <v/>
      </c>
    </row>
    <row r="97">
      <c r="B97" s="53" t="n"/>
      <c r="C97" s="11" t="n"/>
      <c r="D97" s="11" t="n"/>
      <c r="E97" s="11" t="n"/>
      <c r="F97" s="24" t="n"/>
      <c r="G97" s="11" t="n"/>
      <c r="H97" s="11" t="n"/>
      <c r="I97" s="12">
        <f>IF(B97="","",IF(B97&lt;='Your budget vs actual'!$E$7,F97,0))</f>
        <v/>
      </c>
    </row>
    <row r="98">
      <c r="B98" s="53" t="n"/>
      <c r="C98" s="11" t="n"/>
      <c r="D98" s="11" t="n"/>
      <c r="E98" s="11" t="n"/>
      <c r="F98" s="24" t="n"/>
      <c r="G98" s="11" t="n"/>
      <c r="H98" s="11" t="n"/>
      <c r="I98" s="12">
        <f>IF(B98="","",IF(B98&lt;='Your budget vs actual'!$E$7,F98,0))</f>
        <v/>
      </c>
    </row>
    <row r="99">
      <c r="B99" s="53" t="n"/>
      <c r="C99" s="11" t="n"/>
      <c r="D99" s="11" t="n"/>
      <c r="E99" s="11" t="n"/>
      <c r="F99" s="24" t="n"/>
      <c r="G99" s="11" t="n"/>
      <c r="H99" s="11" t="n"/>
      <c r="I99" s="12">
        <f>IF(B99="","",IF(B99&lt;='Your budget vs actual'!$E$7,F99,0))</f>
        <v/>
      </c>
    </row>
    <row r="100">
      <c r="B100" s="53" t="n"/>
      <c r="C100" s="11" t="n"/>
      <c r="D100" s="11" t="n"/>
      <c r="E100" s="11" t="n"/>
      <c r="F100" s="24" t="n"/>
      <c r="G100" s="11" t="n"/>
      <c r="H100" s="11" t="n"/>
      <c r="I100" s="12">
        <f>IF(B100="","",IF(B100&lt;='Your budget vs actual'!$E$7,F100,0))</f>
        <v/>
      </c>
    </row>
    <row r="101">
      <c r="B101" s="53" t="n"/>
      <c r="C101" s="11" t="n"/>
      <c r="D101" s="11" t="n"/>
      <c r="E101" s="11" t="n"/>
      <c r="F101" s="24" t="n"/>
      <c r="G101" s="11" t="n"/>
      <c r="H101" s="11" t="n"/>
      <c r="I101" s="12">
        <f>IF(B101="","",IF(B101&lt;='Your budget vs actual'!$E$7,F101,0))</f>
        <v/>
      </c>
    </row>
    <row r="102">
      <c r="B102" s="53" t="n"/>
      <c r="C102" s="11" t="n"/>
      <c r="D102" s="11" t="n"/>
      <c r="E102" s="11" t="n"/>
      <c r="F102" s="24" t="n"/>
      <c r="G102" s="11" t="n"/>
      <c r="H102" s="11" t="n"/>
      <c r="I102" s="12">
        <f>IF(B102="","",IF(B102&lt;='Your budget vs actual'!$E$7,F102,0))</f>
        <v/>
      </c>
    </row>
    <row r="103">
      <c r="B103" s="53" t="n"/>
      <c r="C103" s="11" t="n"/>
      <c r="D103" s="11" t="n"/>
      <c r="E103" s="11" t="n"/>
      <c r="F103" s="24" t="n"/>
      <c r="G103" s="11" t="n"/>
      <c r="H103" s="11" t="n"/>
      <c r="I103" s="12">
        <f>IF(B103="","",IF(B103&lt;='Your budget vs actual'!$E$7,F103,0))</f>
        <v/>
      </c>
    </row>
    <row r="104">
      <c r="B104" s="53" t="n"/>
      <c r="C104" s="11" t="n"/>
      <c r="D104" s="11" t="n"/>
      <c r="E104" s="11" t="n"/>
      <c r="F104" s="24" t="n"/>
      <c r="G104" s="11" t="n"/>
      <c r="H104" s="11" t="n"/>
      <c r="I104" s="12">
        <f>IF(B104="","",IF(B104&lt;='Your budget vs actual'!$E$7,F104,0))</f>
        <v/>
      </c>
    </row>
    <row r="105">
      <c r="B105" s="53" t="n"/>
      <c r="C105" s="11" t="n"/>
      <c r="D105" s="11" t="n"/>
      <c r="E105" s="11" t="n"/>
      <c r="F105" s="24" t="n"/>
      <c r="G105" s="11" t="n"/>
      <c r="H105" s="11" t="n"/>
      <c r="I105" s="12">
        <f>IF(B105="","",IF(B105&lt;='Your budget vs actual'!$E$7,F105,0))</f>
        <v/>
      </c>
    </row>
    <row r="106">
      <c r="B106" s="53" t="n"/>
      <c r="C106" s="11" t="n"/>
      <c r="D106" s="11" t="n"/>
      <c r="E106" s="11" t="n"/>
      <c r="F106" s="24" t="n"/>
      <c r="G106" s="11" t="n"/>
      <c r="H106" s="11" t="n"/>
      <c r="I106" s="12">
        <f>IF(B106="","",IF(B106&lt;='Your budget vs actual'!$E$7,F106,0))</f>
        <v/>
      </c>
    </row>
    <row r="107">
      <c r="B107" s="53" t="n"/>
      <c r="C107" s="11" t="n"/>
      <c r="D107" s="11" t="n"/>
      <c r="E107" s="11" t="n"/>
      <c r="F107" s="24" t="n"/>
      <c r="G107" s="11" t="n"/>
      <c r="H107" s="11" t="n"/>
      <c r="I107" s="12">
        <f>IF(B107="","",IF(B107&lt;='Your budget vs actual'!$E$7,F107,0))</f>
        <v/>
      </c>
    </row>
    <row r="108">
      <c r="B108" s="53" t="n"/>
      <c r="C108" s="11" t="n"/>
      <c r="D108" s="11" t="n"/>
      <c r="E108" s="11" t="n"/>
      <c r="F108" s="24" t="n"/>
      <c r="G108" s="11" t="n"/>
      <c r="H108" s="11" t="n"/>
      <c r="I108" s="12">
        <f>IF(B108="","",IF(B108&lt;='Your budget vs actual'!$E$7,F108,0))</f>
        <v/>
      </c>
    </row>
    <row r="109">
      <c r="B109" s="53" t="n"/>
      <c r="C109" s="11" t="n"/>
      <c r="D109" s="11" t="n"/>
      <c r="E109" s="11" t="n"/>
      <c r="F109" s="24" t="n"/>
      <c r="G109" s="11" t="n"/>
      <c r="H109" s="11" t="n"/>
      <c r="I109" s="12">
        <f>IF(B109="","",IF(B109&lt;='Your budget vs actual'!$E$7,F109,0))</f>
        <v/>
      </c>
    </row>
    <row r="110">
      <c r="B110" s="53" t="n"/>
      <c r="C110" s="11" t="n"/>
      <c r="D110" s="11" t="n"/>
      <c r="E110" s="11" t="n"/>
      <c r="F110" s="24" t="n"/>
      <c r="G110" s="11" t="n"/>
      <c r="H110" s="11" t="n"/>
      <c r="I110" s="12">
        <f>IF(B110="","",IF(B110&lt;='Your budget vs actual'!$E$7,F110,0))</f>
        <v/>
      </c>
    </row>
    <row r="111">
      <c r="B111" s="53" t="n"/>
      <c r="C111" s="11" t="n"/>
      <c r="D111" s="11" t="n"/>
      <c r="E111" s="11" t="n"/>
      <c r="F111" s="24" t="n"/>
      <c r="G111" s="11" t="n"/>
      <c r="H111" s="11" t="n"/>
      <c r="I111" s="12">
        <f>IF(B111="","",IF(B111&lt;='Your budget vs actual'!$E$7,F111,0))</f>
        <v/>
      </c>
    </row>
    <row r="112">
      <c r="B112" s="53" t="n"/>
      <c r="C112" s="11" t="n"/>
      <c r="D112" s="11" t="n"/>
      <c r="E112" s="11" t="n"/>
      <c r="F112" s="24" t="n"/>
      <c r="G112" s="11" t="n"/>
      <c r="H112" s="11" t="n"/>
      <c r="I112" s="12">
        <f>IF(B112="","",IF(B112&lt;='Your budget vs actual'!$E$7,F112,0))</f>
        <v/>
      </c>
    </row>
    <row r="113">
      <c r="B113" s="53" t="n"/>
      <c r="C113" s="11" t="n"/>
      <c r="D113" s="11" t="n"/>
      <c r="E113" s="11" t="n"/>
      <c r="F113" s="24" t="n"/>
      <c r="G113" s="11" t="n"/>
      <c r="H113" s="11" t="n"/>
      <c r="I113" s="12">
        <f>IF(B113="","",IF(B113&lt;='Your budget vs actual'!$E$7,F113,0))</f>
        <v/>
      </c>
    </row>
    <row r="114">
      <c r="B114" s="53" t="n"/>
      <c r="C114" s="11" t="n"/>
      <c r="D114" s="11" t="n"/>
      <c r="E114" s="11" t="n"/>
      <c r="F114" s="24" t="n"/>
      <c r="G114" s="11" t="n"/>
      <c r="H114" s="11" t="n"/>
      <c r="I114" s="12">
        <f>IF(B114="","",IF(B114&lt;='Your budget vs actual'!$E$7,F114,0))</f>
        <v/>
      </c>
    </row>
    <row r="115">
      <c r="B115" s="53" t="n"/>
      <c r="C115" s="11" t="n"/>
      <c r="D115" s="11" t="n"/>
      <c r="E115" s="11" t="n"/>
      <c r="F115" s="24" t="n"/>
      <c r="G115" s="11" t="n"/>
      <c r="H115" s="11" t="n"/>
      <c r="I115" s="12">
        <f>IF(B115="","",IF(B115&lt;='Your budget vs actual'!$E$7,F115,0))</f>
        <v/>
      </c>
    </row>
    <row r="116">
      <c r="B116" s="53" t="n"/>
      <c r="C116" s="11" t="n"/>
      <c r="D116" s="11" t="n"/>
      <c r="E116" s="11" t="n"/>
      <c r="F116" s="24" t="n"/>
      <c r="G116" s="11" t="n"/>
      <c r="H116" s="11" t="n"/>
      <c r="I116" s="12">
        <f>IF(B116="","",IF(B116&lt;='Your budget vs actual'!$E$7,F116,0))</f>
        <v/>
      </c>
    </row>
    <row r="117">
      <c r="B117" s="53" t="n"/>
      <c r="C117" s="11" t="n"/>
      <c r="D117" s="11" t="n"/>
      <c r="E117" s="11" t="n"/>
      <c r="F117" s="24" t="n"/>
      <c r="G117" s="11" t="n"/>
      <c r="H117" s="11" t="n"/>
      <c r="I117" s="12">
        <f>IF(B117="","",IF(B117&lt;='Your budget vs actual'!$E$7,F117,0))</f>
        <v/>
      </c>
    </row>
    <row r="118">
      <c r="B118" s="53" t="n"/>
      <c r="C118" s="11" t="n"/>
      <c r="D118" s="11" t="n"/>
      <c r="E118" s="11" t="n"/>
      <c r="F118" s="24" t="n"/>
      <c r="G118" s="11" t="n"/>
      <c r="H118" s="11" t="n"/>
      <c r="I118" s="12">
        <f>IF(B118="","",IF(B118&lt;='Your budget vs actual'!$E$7,F118,0))</f>
        <v/>
      </c>
    </row>
    <row r="119">
      <c r="B119" s="53" t="n"/>
      <c r="C119" s="11" t="n"/>
      <c r="D119" s="11" t="n"/>
      <c r="E119" s="11" t="n"/>
      <c r="F119" s="24" t="n"/>
      <c r="G119" s="11" t="n"/>
      <c r="H119" s="11" t="n"/>
      <c r="I119" s="12">
        <f>IF(B119="","",IF(B119&lt;='Your budget vs actual'!$E$7,F119,0))</f>
        <v/>
      </c>
    </row>
    <row r="120">
      <c r="B120" s="53" t="n"/>
      <c r="C120" s="11" t="n"/>
      <c r="D120" s="11" t="n"/>
      <c r="E120" s="11" t="n"/>
      <c r="F120" s="24" t="n"/>
      <c r="G120" s="11" t="n"/>
      <c r="H120" s="11" t="n"/>
      <c r="I120" s="12">
        <f>IF(B120="","",IF(B120&lt;='Your budget vs actual'!$E$7,F120,0))</f>
        <v/>
      </c>
    </row>
    <row r="121">
      <c r="B121" s="53" t="n"/>
      <c r="C121" s="11" t="n"/>
      <c r="D121" s="11" t="n"/>
      <c r="E121" s="11" t="n"/>
      <c r="F121" s="24" t="n"/>
      <c r="G121" s="11" t="n"/>
      <c r="H121" s="11" t="n"/>
      <c r="I121" s="12">
        <f>IF(B121="","",IF(B121&lt;='Your budget vs actual'!$E$7,F121,0))</f>
        <v/>
      </c>
    </row>
    <row r="122">
      <c r="B122" s="53" t="n"/>
      <c r="C122" s="11" t="n"/>
      <c r="D122" s="11" t="n"/>
      <c r="E122" s="11" t="n"/>
      <c r="F122" s="24" t="n"/>
      <c r="G122" s="11" t="n"/>
      <c r="H122" s="11" t="n"/>
      <c r="I122" s="12">
        <f>IF(B122="","",IF(B122&lt;='Your budget vs actual'!$E$7,F122,0))</f>
        <v/>
      </c>
    </row>
    <row r="123">
      <c r="B123" s="53" t="n"/>
      <c r="C123" s="11" t="n"/>
      <c r="D123" s="11" t="n"/>
      <c r="E123" s="11" t="n"/>
      <c r="F123" s="24" t="n"/>
      <c r="G123" s="11" t="n"/>
      <c r="H123" s="11" t="n"/>
      <c r="I123" s="12">
        <f>IF(B123="","",IF(B123&lt;='Your budget vs actual'!$E$7,F123,0))</f>
        <v/>
      </c>
    </row>
    <row r="124">
      <c r="B124" s="53" t="n"/>
      <c r="C124" s="11" t="n"/>
      <c r="D124" s="11" t="n"/>
      <c r="E124" s="11" t="n"/>
      <c r="F124" s="24" t="n"/>
      <c r="G124" s="11" t="n"/>
      <c r="H124" s="11" t="n"/>
      <c r="I124" s="12">
        <f>IF(B124="","",IF(B124&lt;='Your budget vs actual'!$E$7,F124,0))</f>
        <v/>
      </c>
    </row>
    <row r="125">
      <c r="B125" s="53" t="n"/>
      <c r="C125" s="11" t="n"/>
      <c r="D125" s="11" t="n"/>
      <c r="E125" s="11" t="n"/>
      <c r="F125" s="24" t="n"/>
      <c r="G125" s="11" t="n"/>
      <c r="H125" s="11" t="n"/>
      <c r="I125" s="12">
        <f>IF(B125="","",IF(B125&lt;='Your budget vs actual'!$E$7,F125,0))</f>
        <v/>
      </c>
    </row>
    <row r="126">
      <c r="B126" s="53" t="n"/>
      <c r="C126" s="11" t="n"/>
      <c r="D126" s="11" t="n"/>
      <c r="E126" s="11" t="n"/>
      <c r="F126" s="24" t="n"/>
      <c r="G126" s="11" t="n"/>
      <c r="H126" s="11" t="n"/>
      <c r="I126" s="12">
        <f>IF(B126="","",IF(B126&lt;='Your budget vs actual'!$E$7,F126,0))</f>
        <v/>
      </c>
    </row>
    <row r="127">
      <c r="B127" s="53" t="n"/>
      <c r="C127" s="11" t="n"/>
      <c r="D127" s="11" t="n"/>
      <c r="E127" s="11" t="n"/>
      <c r="F127" s="24" t="n"/>
      <c r="G127" s="11" t="n"/>
      <c r="H127" s="11" t="n"/>
      <c r="I127" s="12">
        <f>IF(B127="","",IF(B127&lt;='Your budget vs actual'!$E$7,F127,0))</f>
        <v/>
      </c>
    </row>
    <row r="128">
      <c r="B128" s="53" t="n"/>
      <c r="C128" s="11" t="n"/>
      <c r="D128" s="11" t="n"/>
      <c r="E128" s="11" t="n"/>
      <c r="F128" s="24" t="n"/>
      <c r="G128" s="11" t="n"/>
      <c r="H128" s="11" t="n"/>
      <c r="I128" s="12">
        <f>IF(B128="","",IF(B128&lt;='Your budget vs actual'!$E$7,F128,0))</f>
        <v/>
      </c>
    </row>
    <row r="129">
      <c r="B129" s="53" t="n"/>
      <c r="C129" s="11" t="n"/>
      <c r="D129" s="11" t="n"/>
      <c r="E129" s="11" t="n"/>
      <c r="F129" s="24" t="n"/>
      <c r="G129" s="11" t="n"/>
      <c r="H129" s="11" t="n"/>
      <c r="I129" s="12">
        <f>IF(B129="","",IF(B129&lt;='Your budget vs actual'!$E$7,F129,0))</f>
        <v/>
      </c>
    </row>
    <row r="130">
      <c r="B130" s="53" t="n"/>
      <c r="C130" s="11" t="n"/>
      <c r="D130" s="11" t="n"/>
      <c r="E130" s="11" t="n"/>
      <c r="F130" s="24" t="n"/>
      <c r="G130" s="11" t="n"/>
      <c r="H130" s="11" t="n"/>
      <c r="I130" s="12">
        <f>IF(B130="","",IF(B130&lt;='Your budget vs actual'!$E$7,F130,0))</f>
        <v/>
      </c>
    </row>
    <row r="131">
      <c r="B131" s="53" t="n"/>
      <c r="C131" s="11" t="n"/>
      <c r="D131" s="11" t="n"/>
      <c r="E131" s="11" t="n"/>
      <c r="F131" s="24" t="n"/>
      <c r="G131" s="11" t="n"/>
      <c r="H131" s="11" t="n"/>
      <c r="I131" s="12">
        <f>IF(B131="","",IF(B131&lt;='Your budget vs actual'!$E$7,F131,0))</f>
        <v/>
      </c>
    </row>
    <row r="132">
      <c r="B132" s="53" t="n"/>
      <c r="C132" s="11" t="n"/>
      <c r="D132" s="11" t="n"/>
      <c r="E132" s="11" t="n"/>
      <c r="F132" s="24" t="n"/>
      <c r="G132" s="11" t="n"/>
      <c r="H132" s="11" t="n"/>
      <c r="I132" s="12">
        <f>IF(B132="","",IF(B132&lt;='Your budget vs actual'!$E$7,F132,0))</f>
        <v/>
      </c>
    </row>
    <row r="133">
      <c r="B133" s="53" t="n"/>
      <c r="C133" s="11" t="n"/>
      <c r="D133" s="11" t="n"/>
      <c r="E133" s="11" t="n"/>
      <c r="F133" s="24" t="n"/>
      <c r="G133" s="11" t="n"/>
      <c r="H133" s="11" t="n"/>
      <c r="I133" s="12">
        <f>IF(B133="","",IF(B133&lt;='Your budget vs actual'!$E$7,F133,0))</f>
        <v/>
      </c>
    </row>
    <row r="134">
      <c r="B134" s="53" t="n"/>
      <c r="C134" s="11" t="n"/>
      <c r="D134" s="11" t="n"/>
      <c r="E134" s="11" t="n"/>
      <c r="F134" s="24" t="n"/>
      <c r="G134" s="11" t="n"/>
      <c r="H134" s="11" t="n"/>
      <c r="I134" s="12">
        <f>IF(B134="","",IF(B134&lt;='Your budget vs actual'!$E$7,F134,0))</f>
        <v/>
      </c>
    </row>
    <row r="135">
      <c r="B135" s="53" t="n"/>
      <c r="C135" s="11" t="n"/>
      <c r="D135" s="11" t="n"/>
      <c r="E135" s="11" t="n"/>
      <c r="F135" s="24" t="n"/>
      <c r="G135" s="11" t="n"/>
      <c r="H135" s="11" t="n"/>
      <c r="I135" s="12">
        <f>IF(B135="","",IF(B135&lt;='Your budget vs actual'!$E$7,F135,0))</f>
        <v/>
      </c>
    </row>
    <row r="136">
      <c r="B136" s="53" t="n"/>
      <c r="C136" s="11" t="n"/>
      <c r="D136" s="11" t="n"/>
      <c r="E136" s="11" t="n"/>
      <c r="F136" s="24" t="n"/>
      <c r="G136" s="11" t="n"/>
      <c r="H136" s="11" t="n"/>
      <c r="I136" s="12">
        <f>IF(B136="","",IF(B136&lt;='Your budget vs actual'!$E$7,F136,0))</f>
        <v/>
      </c>
    </row>
    <row r="137">
      <c r="B137" s="53" t="n"/>
      <c r="C137" s="11" t="n"/>
      <c r="D137" s="11" t="n"/>
      <c r="E137" s="11" t="n"/>
      <c r="F137" s="24" t="n"/>
      <c r="G137" s="11" t="n"/>
      <c r="H137" s="11" t="n"/>
      <c r="I137" s="12">
        <f>IF(B137="","",IF(B137&lt;='Your budget vs actual'!$E$7,F137,0))</f>
        <v/>
      </c>
    </row>
    <row r="138">
      <c r="B138" s="53" t="n"/>
      <c r="C138" s="11" t="n"/>
      <c r="D138" s="11" t="n"/>
      <c r="E138" s="11" t="n"/>
      <c r="F138" s="24" t="n"/>
      <c r="G138" s="11" t="n"/>
      <c r="H138" s="11" t="n"/>
      <c r="I138" s="12">
        <f>IF(B138="","",IF(B138&lt;='Your budget vs actual'!$E$7,F138,0))</f>
        <v/>
      </c>
    </row>
    <row r="139">
      <c r="B139" s="53" t="n"/>
      <c r="C139" s="11" t="n"/>
      <c r="D139" s="11" t="n"/>
      <c r="E139" s="11" t="n"/>
      <c r="F139" s="24" t="n"/>
      <c r="G139" s="11" t="n"/>
      <c r="H139" s="11" t="n"/>
      <c r="I139" s="12">
        <f>IF(B139="","",IF(B139&lt;='Your budget vs actual'!$E$7,F139,0))</f>
        <v/>
      </c>
    </row>
    <row r="140">
      <c r="B140" s="53" t="n"/>
      <c r="C140" s="11" t="n"/>
      <c r="D140" s="11" t="n"/>
      <c r="E140" s="11" t="n"/>
      <c r="F140" s="24" t="n"/>
      <c r="G140" s="11" t="n"/>
      <c r="H140" s="11" t="n"/>
      <c r="I140" s="12">
        <f>IF(B140="","",IF(B140&lt;='Your budget vs actual'!$E$7,F140,0))</f>
        <v/>
      </c>
    </row>
    <row r="141">
      <c r="B141" s="53" t="n"/>
      <c r="C141" s="11" t="n"/>
      <c r="D141" s="11" t="n"/>
      <c r="E141" s="11" t="n"/>
      <c r="F141" s="24" t="n"/>
      <c r="G141" s="11" t="n"/>
      <c r="H141" s="11" t="n"/>
      <c r="I141" s="12">
        <f>IF(B141="","",IF(B141&lt;='Your budget vs actual'!$E$7,F141,0))</f>
        <v/>
      </c>
    </row>
    <row r="142">
      <c r="B142" s="53" t="n"/>
      <c r="C142" s="11" t="n"/>
      <c r="D142" s="11" t="n"/>
      <c r="E142" s="11" t="n"/>
      <c r="F142" s="24" t="n"/>
      <c r="G142" s="11" t="n"/>
      <c r="H142" s="11" t="n"/>
      <c r="I142" s="12">
        <f>IF(B142="","",IF(B142&lt;='Your budget vs actual'!$E$7,F142,0))</f>
        <v/>
      </c>
    </row>
    <row r="143">
      <c r="B143" s="53" t="n"/>
      <c r="C143" s="11" t="n"/>
      <c r="D143" s="11" t="n"/>
      <c r="E143" s="11" t="n"/>
      <c r="F143" s="24" t="n"/>
      <c r="G143" s="11" t="n"/>
      <c r="H143" s="11" t="n"/>
      <c r="I143" s="12">
        <f>IF(B143="","",IF(B143&lt;='Your budget vs actual'!$E$7,F143,0))</f>
        <v/>
      </c>
    </row>
    <row r="144">
      <c r="B144" s="53" t="n"/>
      <c r="C144" s="11" t="n"/>
      <c r="D144" s="11" t="n"/>
      <c r="E144" s="11" t="n"/>
      <c r="F144" s="24" t="n"/>
      <c r="G144" s="11" t="n"/>
      <c r="H144" s="11" t="n"/>
      <c r="I144" s="12">
        <f>IF(B144="","",IF(B144&lt;='Your budget vs actual'!$E$7,F144,0))</f>
        <v/>
      </c>
    </row>
    <row r="145">
      <c r="B145" s="53" t="n"/>
      <c r="C145" s="11" t="n"/>
      <c r="D145" s="11" t="n"/>
      <c r="E145" s="11" t="n"/>
      <c r="F145" s="24" t="n"/>
      <c r="G145" s="11" t="n"/>
      <c r="H145" s="11" t="n"/>
      <c r="I145" s="12">
        <f>IF(B145="","",IF(B145&lt;='Your budget vs actual'!$E$7,F145,0))</f>
        <v/>
      </c>
    </row>
    <row r="146">
      <c r="B146" s="53" t="n"/>
      <c r="C146" s="11" t="n"/>
      <c r="D146" s="11" t="n"/>
      <c r="E146" s="11" t="n"/>
      <c r="F146" s="24" t="n"/>
      <c r="G146" s="11" t="n"/>
      <c r="H146" s="11" t="n"/>
      <c r="I146" s="12">
        <f>IF(B146="","",IF(B146&lt;='Your budget vs actual'!$E$7,F146,0))</f>
        <v/>
      </c>
    </row>
    <row r="147">
      <c r="B147" s="53" t="n"/>
      <c r="C147" s="11" t="n"/>
      <c r="D147" s="11" t="n"/>
      <c r="E147" s="11" t="n"/>
      <c r="F147" s="24" t="n"/>
      <c r="G147" s="11" t="n"/>
      <c r="H147" s="11" t="n"/>
      <c r="I147" s="12">
        <f>IF(B147="","",IF(B147&lt;='Your budget vs actual'!$E$7,F147,0))</f>
        <v/>
      </c>
    </row>
    <row r="148">
      <c r="B148" s="53" t="n"/>
      <c r="C148" s="11" t="n"/>
      <c r="D148" s="11" t="n"/>
      <c r="E148" s="11" t="n"/>
      <c r="F148" s="24" t="n"/>
      <c r="G148" s="11" t="n"/>
      <c r="H148" s="11" t="n"/>
      <c r="I148" s="12">
        <f>IF(B148="","",IF(B148&lt;='Your budget vs actual'!$E$7,F148,0))</f>
        <v/>
      </c>
    </row>
    <row r="149">
      <c r="B149" s="53" t="n"/>
      <c r="C149" s="11" t="n"/>
      <c r="D149" s="11" t="n"/>
      <c r="E149" s="11" t="n"/>
      <c r="F149" s="24" t="n"/>
      <c r="G149" s="11" t="n"/>
      <c r="H149" s="11" t="n"/>
      <c r="I149" s="12">
        <f>IF(B149="","",IF(B149&lt;='Your budget vs actual'!$E$7,F149,0))</f>
        <v/>
      </c>
    </row>
    <row r="150">
      <c r="B150" s="53" t="n"/>
      <c r="C150" s="11" t="n"/>
      <c r="D150" s="11" t="n"/>
      <c r="E150" s="11" t="n"/>
      <c r="F150" s="24" t="n"/>
      <c r="G150" s="11" t="n"/>
      <c r="H150" s="11" t="n"/>
      <c r="I150" s="12">
        <f>IF(B150="","",IF(B150&lt;='Your budget vs actual'!$E$7,F150,0))</f>
        <v/>
      </c>
    </row>
    <row r="151">
      <c r="B151" s="53" t="n"/>
      <c r="C151" s="11" t="n"/>
      <c r="D151" s="11" t="n"/>
      <c r="E151" s="11" t="n"/>
      <c r="F151" s="24" t="n"/>
      <c r="G151" s="11" t="n"/>
      <c r="H151" s="11" t="n"/>
      <c r="I151" s="12">
        <f>IF(B151="","",IF(B151&lt;='Your budget vs actual'!$E$7,F151,0))</f>
        <v/>
      </c>
    </row>
    <row r="152">
      <c r="B152" s="53" t="n"/>
      <c r="C152" s="11" t="n"/>
      <c r="D152" s="11" t="n"/>
      <c r="E152" s="11" t="n"/>
      <c r="F152" s="24" t="n"/>
      <c r="G152" s="11" t="n"/>
      <c r="H152" s="11" t="n"/>
      <c r="I152" s="12">
        <f>IF(B152="","",IF(B152&lt;='Your budget vs actual'!$E$7,F152,0))</f>
        <v/>
      </c>
    </row>
    <row r="153">
      <c r="B153" s="53" t="n"/>
      <c r="C153" s="11" t="n"/>
      <c r="D153" s="11" t="n"/>
      <c r="E153" s="11" t="n"/>
      <c r="F153" s="24" t="n"/>
      <c r="G153" s="11" t="n"/>
      <c r="H153" s="11" t="n"/>
      <c r="I153" s="12">
        <f>IF(B153="","",IF(B153&lt;='Your budget vs actual'!$E$7,F153,0))</f>
        <v/>
      </c>
    </row>
    <row r="154">
      <c r="B154" s="53" t="n"/>
      <c r="C154" s="11" t="n"/>
      <c r="D154" s="11" t="n"/>
      <c r="E154" s="11" t="n"/>
      <c r="F154" s="24" t="n"/>
      <c r="G154" s="11" t="n"/>
      <c r="H154" s="11" t="n"/>
      <c r="I154" s="12">
        <f>IF(B154="","",IF(B154&lt;='Your budget vs actual'!$E$7,F154,0))</f>
        <v/>
      </c>
    </row>
    <row r="155">
      <c r="B155" s="53" t="n"/>
      <c r="C155" s="11" t="n"/>
      <c r="D155" s="11" t="n"/>
      <c r="E155" s="11" t="n"/>
      <c r="F155" s="24" t="n"/>
      <c r="G155" s="11" t="n"/>
      <c r="H155" s="11" t="n"/>
      <c r="I155" s="12">
        <f>IF(B155="","",IF(B155&lt;='Your budget vs actual'!$E$7,F155,0))</f>
        <v/>
      </c>
    </row>
    <row r="156">
      <c r="B156" s="53" t="n"/>
      <c r="C156" s="11" t="n"/>
      <c r="D156" s="11" t="n"/>
      <c r="E156" s="11" t="n"/>
      <c r="F156" s="24" t="n"/>
      <c r="G156" s="11" t="n"/>
      <c r="H156" s="11" t="n"/>
      <c r="I156" s="12">
        <f>IF(B156="","",IF(B156&lt;='Your budget vs actual'!$E$7,F156,0))</f>
        <v/>
      </c>
    </row>
    <row r="157">
      <c r="B157" s="53" t="n"/>
      <c r="C157" s="11" t="n"/>
      <c r="D157" s="11" t="n"/>
      <c r="E157" s="11" t="n"/>
      <c r="F157" s="24" t="n"/>
      <c r="G157" s="11" t="n"/>
      <c r="H157" s="11" t="n"/>
      <c r="I157" s="12">
        <f>IF(B157="","",IF(B157&lt;='Your budget vs actual'!$E$7,F157,0))</f>
        <v/>
      </c>
    </row>
    <row r="158">
      <c r="B158" s="53" t="n"/>
      <c r="C158" s="11" t="n"/>
      <c r="D158" s="11" t="n"/>
      <c r="E158" s="11" t="n"/>
      <c r="F158" s="24" t="n"/>
      <c r="G158" s="11" t="n"/>
      <c r="H158" s="11" t="n"/>
      <c r="I158" s="12">
        <f>IF(B158="","",IF(B158&lt;='Your budget vs actual'!$E$7,F158,0))</f>
        <v/>
      </c>
    </row>
    <row r="159">
      <c r="B159" s="53" t="n"/>
      <c r="C159" s="11" t="n"/>
      <c r="D159" s="11" t="n"/>
      <c r="E159" s="11" t="n"/>
      <c r="F159" s="24" t="n"/>
      <c r="G159" s="11" t="n"/>
      <c r="H159" s="11" t="n"/>
      <c r="I159" s="12">
        <f>IF(B159="","",IF(B159&lt;='Your budget vs actual'!$E$7,F159,0))</f>
        <v/>
      </c>
    </row>
    <row r="160">
      <c r="B160" s="53" t="n"/>
      <c r="C160" s="11" t="n"/>
      <c r="D160" s="11" t="n"/>
      <c r="E160" s="11" t="n"/>
      <c r="F160" s="24" t="n"/>
      <c r="G160" s="11" t="n"/>
      <c r="H160" s="11" t="n"/>
      <c r="I160" s="12">
        <f>IF(B160="","",IF(B160&lt;='Your budget vs actual'!$E$7,F160,0))</f>
        <v/>
      </c>
    </row>
    <row r="161">
      <c r="B161" s="53" t="n"/>
      <c r="C161" s="11" t="n"/>
      <c r="D161" s="11" t="n"/>
      <c r="E161" s="11" t="n"/>
      <c r="F161" s="24" t="n"/>
      <c r="G161" s="11" t="n"/>
      <c r="H161" s="11" t="n"/>
      <c r="I161" s="12">
        <f>IF(B161="","",IF(B161&lt;='Your budget vs actual'!$E$7,F161,0))</f>
        <v/>
      </c>
    </row>
    <row r="162">
      <c r="B162" s="53" t="n"/>
      <c r="C162" s="11" t="n"/>
      <c r="D162" s="11" t="n"/>
      <c r="E162" s="11" t="n"/>
      <c r="F162" s="24" t="n"/>
      <c r="G162" s="11" t="n"/>
      <c r="H162" s="11" t="n"/>
      <c r="I162" s="12">
        <f>IF(B162="","",IF(B162&lt;='Your budget vs actual'!$E$7,F162,0))</f>
        <v/>
      </c>
    </row>
    <row r="163">
      <c r="B163" s="53" t="n"/>
      <c r="C163" s="11" t="n"/>
      <c r="D163" s="11" t="n"/>
      <c r="E163" s="11" t="n"/>
      <c r="F163" s="24" t="n"/>
      <c r="G163" s="11" t="n"/>
      <c r="H163" s="11" t="n"/>
      <c r="I163" s="12">
        <f>IF(B163="","",IF(B163&lt;='Your budget vs actual'!$E$7,F163,0))</f>
        <v/>
      </c>
    </row>
    <row r="164">
      <c r="B164" s="53" t="n"/>
      <c r="C164" s="11" t="n"/>
      <c r="D164" s="11" t="n"/>
      <c r="E164" s="11" t="n"/>
      <c r="F164" s="24" t="n"/>
      <c r="G164" s="11" t="n"/>
      <c r="H164" s="11" t="n"/>
      <c r="I164" s="12">
        <f>IF(B164="","",IF(B164&lt;='Your budget vs actual'!$E$7,F164,0))</f>
        <v/>
      </c>
    </row>
    <row r="165">
      <c r="B165" s="53" t="n"/>
      <c r="C165" s="11" t="n"/>
      <c r="D165" s="11" t="n"/>
      <c r="E165" s="11" t="n"/>
      <c r="F165" s="24" t="n"/>
      <c r="G165" s="11" t="n"/>
      <c r="H165" s="11" t="n"/>
      <c r="I165" s="12">
        <f>IF(B165="","",IF(B165&lt;='Your budget vs actual'!$E$7,F165,0))</f>
        <v/>
      </c>
    </row>
    <row r="166">
      <c r="B166" s="53" t="n"/>
      <c r="C166" s="11" t="n"/>
      <c r="D166" s="11" t="n"/>
      <c r="E166" s="11" t="n"/>
      <c r="F166" s="24" t="n"/>
      <c r="G166" s="11" t="n"/>
      <c r="H166" s="11" t="n"/>
      <c r="I166" s="12">
        <f>IF(B166="","",IF(B166&lt;='Your budget vs actual'!$E$7,F166,0))</f>
        <v/>
      </c>
    </row>
    <row r="167">
      <c r="B167" s="53" t="n"/>
      <c r="C167" s="11" t="n"/>
      <c r="D167" s="11" t="n"/>
      <c r="E167" s="11" t="n"/>
      <c r="F167" s="24" t="n"/>
      <c r="G167" s="11" t="n"/>
      <c r="H167" s="11" t="n"/>
      <c r="I167" s="12">
        <f>IF(B167="","",IF(B167&lt;='Your budget vs actual'!$E$7,F167,0))</f>
        <v/>
      </c>
    </row>
    <row r="168">
      <c r="B168" s="53" t="n"/>
      <c r="C168" s="11" t="n"/>
      <c r="D168" s="11" t="n"/>
      <c r="E168" s="11" t="n"/>
      <c r="F168" s="24" t="n"/>
      <c r="G168" s="11" t="n"/>
      <c r="H168" s="11" t="n"/>
      <c r="I168" s="12">
        <f>IF(B168="","",IF(B168&lt;='Your budget vs actual'!$E$7,F168,0))</f>
        <v/>
      </c>
    </row>
    <row r="169">
      <c r="B169" s="53" t="n"/>
      <c r="C169" s="11" t="n"/>
      <c r="D169" s="11" t="n"/>
      <c r="E169" s="11" t="n"/>
      <c r="F169" s="24" t="n"/>
      <c r="G169" s="11" t="n"/>
      <c r="H169" s="11" t="n"/>
      <c r="I169" s="12">
        <f>IF(B169="","",IF(B169&lt;='Your budget vs actual'!$E$7,F169,0))</f>
        <v/>
      </c>
    </row>
    <row r="170">
      <c r="B170" s="53" t="n"/>
      <c r="C170" s="11" t="n"/>
      <c r="D170" s="11" t="n"/>
      <c r="E170" s="11" t="n"/>
      <c r="F170" s="24" t="n"/>
      <c r="G170" s="11" t="n"/>
      <c r="H170" s="11" t="n"/>
      <c r="I170" s="12">
        <f>IF(B170="","",IF(B170&lt;='Your budget vs actual'!$E$7,F170,0))</f>
        <v/>
      </c>
    </row>
    <row r="171">
      <c r="B171" s="53" t="n"/>
      <c r="C171" s="11" t="n"/>
      <c r="D171" s="11" t="n"/>
      <c r="E171" s="11" t="n"/>
      <c r="F171" s="24" t="n"/>
      <c r="G171" s="11" t="n"/>
      <c r="H171" s="11" t="n"/>
      <c r="I171" s="12">
        <f>IF(B171="","",IF(B171&lt;='Your budget vs actual'!$E$7,F171,0))</f>
        <v/>
      </c>
    </row>
    <row r="172">
      <c r="B172" s="53" t="n"/>
      <c r="C172" s="11" t="n"/>
      <c r="D172" s="11" t="n"/>
      <c r="E172" s="11" t="n"/>
      <c r="F172" s="24" t="n"/>
      <c r="G172" s="11" t="n"/>
      <c r="H172" s="11" t="n"/>
      <c r="I172" s="12">
        <f>IF(B172="","",IF(B172&lt;='Your budget vs actual'!$E$7,F172,0))</f>
        <v/>
      </c>
    </row>
    <row r="173">
      <c r="B173" s="53" t="n"/>
      <c r="C173" s="11" t="n"/>
      <c r="D173" s="11" t="n"/>
      <c r="E173" s="11" t="n"/>
      <c r="F173" s="24" t="n"/>
      <c r="G173" s="11" t="n"/>
      <c r="H173" s="11" t="n"/>
      <c r="I173" s="12">
        <f>IF(B173="","",IF(B173&lt;='Your budget vs actual'!$E$7,F173,0))</f>
        <v/>
      </c>
    </row>
    <row r="174">
      <c r="B174" s="53" t="n"/>
      <c r="C174" s="11" t="n"/>
      <c r="D174" s="11" t="n"/>
      <c r="E174" s="11" t="n"/>
      <c r="F174" s="24" t="n"/>
      <c r="G174" s="11" t="n"/>
      <c r="H174" s="11" t="n"/>
      <c r="I174" s="12">
        <f>IF(B174="","",IF(B174&lt;='Your budget vs actual'!$E$7,F174,0))</f>
        <v/>
      </c>
    </row>
    <row r="175">
      <c r="B175" s="53" t="n"/>
      <c r="C175" s="11" t="n"/>
      <c r="D175" s="11" t="n"/>
      <c r="E175" s="11" t="n"/>
      <c r="F175" s="24" t="n"/>
      <c r="G175" s="11" t="n"/>
      <c r="H175" s="11" t="n"/>
      <c r="I175" s="12">
        <f>IF(B175="","",IF(B175&lt;='Your budget vs actual'!$E$7,F175,0))</f>
        <v/>
      </c>
    </row>
    <row r="176">
      <c r="B176" s="53" t="n"/>
      <c r="C176" s="11" t="n"/>
      <c r="D176" s="11" t="n"/>
      <c r="E176" s="11" t="n"/>
      <c r="F176" s="24" t="n"/>
      <c r="G176" s="11" t="n"/>
      <c r="H176" s="11" t="n"/>
      <c r="I176" s="12">
        <f>IF(B176="","",IF(B176&lt;='Your budget vs actual'!$E$7,F176,0))</f>
        <v/>
      </c>
    </row>
    <row r="177">
      <c r="B177" s="53" t="n"/>
      <c r="C177" s="11" t="n"/>
      <c r="D177" s="11" t="n"/>
      <c r="E177" s="11" t="n"/>
      <c r="F177" s="24" t="n"/>
      <c r="G177" s="11" t="n"/>
      <c r="H177" s="11" t="n"/>
      <c r="I177" s="12">
        <f>IF(B177="","",IF(B177&lt;='Your budget vs actual'!$E$7,F177,0))</f>
        <v/>
      </c>
    </row>
    <row r="178">
      <c r="B178" s="53" t="n"/>
      <c r="C178" s="11" t="n"/>
      <c r="D178" s="11" t="n"/>
      <c r="E178" s="11" t="n"/>
      <c r="F178" s="24" t="n"/>
      <c r="G178" s="11" t="n"/>
      <c r="H178" s="11" t="n"/>
      <c r="I178" s="12">
        <f>IF(B178="","",IF(B178&lt;='Your budget vs actual'!$E$7,F178,0))</f>
        <v/>
      </c>
    </row>
    <row r="179">
      <c r="B179" s="53" t="n"/>
      <c r="C179" s="11" t="n"/>
      <c r="D179" s="11" t="n"/>
      <c r="E179" s="11" t="n"/>
      <c r="F179" s="24" t="n"/>
      <c r="G179" s="11" t="n"/>
      <c r="H179" s="11" t="n"/>
      <c r="I179" s="12">
        <f>IF(B179="","",IF(B179&lt;='Your budget vs actual'!$E$7,F179,0))</f>
        <v/>
      </c>
    </row>
    <row r="180">
      <c r="B180" s="53" t="n"/>
      <c r="C180" s="11" t="n"/>
      <c r="D180" s="11" t="n"/>
      <c r="E180" s="11" t="n"/>
      <c r="F180" s="24" t="n"/>
      <c r="G180" s="11" t="n"/>
      <c r="H180" s="11" t="n"/>
      <c r="I180" s="12">
        <f>IF(B180="","",IF(B180&lt;='Your budget vs actual'!$E$7,F180,0))</f>
        <v/>
      </c>
    </row>
    <row r="181">
      <c r="B181" s="53" t="n"/>
      <c r="C181" s="11" t="n"/>
      <c r="D181" s="11" t="n"/>
      <c r="E181" s="11" t="n"/>
      <c r="F181" s="24" t="n"/>
      <c r="G181" s="11" t="n"/>
      <c r="H181" s="11" t="n"/>
      <c r="I181" s="12">
        <f>IF(B181="","",IF(B181&lt;='Your budget vs actual'!$E$7,F181,0))</f>
        <v/>
      </c>
    </row>
    <row r="182">
      <c r="B182" s="53" t="n"/>
      <c r="C182" s="11" t="n"/>
      <c r="D182" s="11" t="n"/>
      <c r="E182" s="11" t="n"/>
      <c r="F182" s="24" t="n"/>
      <c r="G182" s="11" t="n"/>
      <c r="H182" s="11" t="n"/>
      <c r="I182" s="12">
        <f>IF(B182="","",IF(B182&lt;='Your budget vs actual'!$E$7,F182,0))</f>
        <v/>
      </c>
    </row>
    <row r="183">
      <c r="B183" s="53" t="n"/>
      <c r="C183" s="11" t="n"/>
      <c r="D183" s="11" t="n"/>
      <c r="E183" s="11" t="n"/>
      <c r="F183" s="24" t="n"/>
      <c r="G183" s="11" t="n"/>
      <c r="H183" s="11" t="n"/>
      <c r="I183" s="12">
        <f>IF(B183="","",IF(B183&lt;='Your budget vs actual'!$E$7,F183,0))</f>
        <v/>
      </c>
    </row>
    <row r="184">
      <c r="B184" s="53" t="n"/>
      <c r="C184" s="11" t="n"/>
      <c r="D184" s="11" t="n"/>
      <c r="E184" s="11" t="n"/>
      <c r="F184" s="24" t="n"/>
      <c r="G184" s="11" t="n"/>
      <c r="H184" s="11" t="n"/>
      <c r="I184" s="12">
        <f>IF(B184="","",IF(B184&lt;='Your budget vs actual'!$E$7,F184,0))</f>
        <v/>
      </c>
    </row>
    <row r="185">
      <c r="B185" s="53" t="n"/>
      <c r="C185" s="11" t="n"/>
      <c r="D185" s="11" t="n"/>
      <c r="E185" s="11" t="n"/>
      <c r="F185" s="24" t="n"/>
      <c r="G185" s="11" t="n"/>
      <c r="H185" s="11" t="n"/>
      <c r="I185" s="12">
        <f>IF(B185="","",IF(B185&lt;='Your budget vs actual'!$E$7,F185,0))</f>
        <v/>
      </c>
    </row>
    <row r="186">
      <c r="B186" s="53" t="n"/>
      <c r="C186" s="11" t="n"/>
      <c r="D186" s="11" t="n"/>
      <c r="E186" s="11" t="n"/>
      <c r="F186" s="24" t="n"/>
      <c r="G186" s="11" t="n"/>
      <c r="H186" s="11" t="n"/>
      <c r="I186" s="12">
        <f>IF(B186="","",IF(B186&lt;='Your budget vs actual'!$E$7,F186,0))</f>
        <v/>
      </c>
    </row>
    <row r="187">
      <c r="B187" s="53" t="n"/>
      <c r="C187" s="11" t="n"/>
      <c r="D187" s="11" t="n"/>
      <c r="E187" s="11" t="n"/>
      <c r="F187" s="24" t="n"/>
      <c r="G187" s="11" t="n"/>
      <c r="H187" s="11" t="n"/>
      <c r="I187" s="12">
        <f>IF(B187="","",IF(B187&lt;='Your budget vs actual'!$E$7,F187,0))</f>
        <v/>
      </c>
    </row>
    <row r="188">
      <c r="B188" s="53" t="n"/>
      <c r="C188" s="11" t="n"/>
      <c r="D188" s="11" t="n"/>
      <c r="E188" s="11" t="n"/>
      <c r="F188" s="24" t="n"/>
      <c r="G188" s="11" t="n"/>
      <c r="H188" s="11" t="n"/>
      <c r="I188" s="12">
        <f>IF(B188="","",IF(B188&lt;='Your budget vs actual'!$E$7,F188,0))</f>
        <v/>
      </c>
    </row>
    <row r="189">
      <c r="B189" s="53" t="n"/>
      <c r="C189" s="11" t="n"/>
      <c r="D189" s="11" t="n"/>
      <c r="E189" s="11" t="n"/>
      <c r="F189" s="24" t="n"/>
      <c r="G189" s="11" t="n"/>
      <c r="H189" s="11" t="n"/>
      <c r="I189" s="12">
        <f>IF(B189="","",IF(B189&lt;='Your budget vs actual'!$E$7,F189,0))</f>
        <v/>
      </c>
    </row>
    <row r="190">
      <c r="B190" s="53" t="n"/>
      <c r="C190" s="11" t="n"/>
      <c r="D190" s="11" t="n"/>
      <c r="E190" s="11" t="n"/>
      <c r="F190" s="24" t="n"/>
      <c r="G190" s="11" t="n"/>
      <c r="H190" s="11" t="n"/>
      <c r="I190" s="12">
        <f>IF(B190="","",IF(B190&lt;='Your budget vs actual'!$E$7,F190,0))</f>
        <v/>
      </c>
    </row>
    <row r="191">
      <c r="B191" s="53" t="n"/>
      <c r="C191" s="11" t="n"/>
      <c r="D191" s="11" t="n"/>
      <c r="E191" s="11" t="n"/>
      <c r="F191" s="24" t="n"/>
      <c r="G191" s="11" t="n"/>
      <c r="H191" s="11" t="n"/>
      <c r="I191" s="12">
        <f>IF(B191="","",IF(B191&lt;='Your budget vs actual'!$E$7,F191,0))</f>
        <v/>
      </c>
    </row>
    <row r="192">
      <c r="B192" s="53" t="n"/>
      <c r="C192" s="11" t="n"/>
      <c r="D192" s="11" t="n"/>
      <c r="E192" s="11" t="n"/>
      <c r="F192" s="24" t="n"/>
      <c r="G192" s="11" t="n"/>
      <c r="H192" s="11" t="n"/>
      <c r="I192" s="12">
        <f>IF(B192="","",IF(B192&lt;='Your budget vs actual'!$E$7,F192,0))</f>
        <v/>
      </c>
    </row>
    <row r="193">
      <c r="B193" s="53" t="n"/>
      <c r="C193" s="11" t="n"/>
      <c r="D193" s="11" t="n"/>
      <c r="E193" s="11" t="n"/>
      <c r="F193" s="24" t="n"/>
      <c r="G193" s="11" t="n"/>
      <c r="H193" s="11" t="n"/>
      <c r="I193" s="12">
        <f>IF(B193="","",IF(B193&lt;='Your budget vs actual'!$E$7,F193,0))</f>
        <v/>
      </c>
    </row>
    <row r="194">
      <c r="B194" s="53" t="n"/>
      <c r="C194" s="11" t="n"/>
      <c r="D194" s="11" t="n"/>
      <c r="E194" s="11" t="n"/>
      <c r="F194" s="24" t="n"/>
      <c r="G194" s="11" t="n"/>
      <c r="H194" s="11" t="n"/>
      <c r="I194" s="12">
        <f>IF(B194="","",IF(B194&lt;='Your budget vs actual'!$E$7,F194,0))</f>
        <v/>
      </c>
    </row>
    <row r="195">
      <c r="B195" s="53" t="n"/>
      <c r="C195" s="11" t="n"/>
      <c r="D195" s="11" t="n"/>
      <c r="E195" s="11" t="n"/>
      <c r="F195" s="24" t="n"/>
      <c r="G195" s="11" t="n"/>
      <c r="H195" s="11" t="n"/>
      <c r="I195" s="12">
        <f>IF(B195="","",IF(B195&lt;='Your budget vs actual'!$E$7,F195,0))</f>
        <v/>
      </c>
    </row>
    <row r="196">
      <c r="B196" s="53" t="n"/>
      <c r="C196" s="11" t="n"/>
      <c r="D196" s="11" t="n"/>
      <c r="E196" s="11" t="n"/>
      <c r="F196" s="24" t="n"/>
      <c r="G196" s="11" t="n"/>
      <c r="H196" s="11" t="n"/>
      <c r="I196" s="12">
        <f>IF(B196="","",IF(B196&lt;='Your budget vs actual'!$E$7,F196,0))</f>
        <v/>
      </c>
    </row>
    <row r="197">
      <c r="B197" s="53" t="n"/>
      <c r="C197" s="11" t="n"/>
      <c r="D197" s="11" t="n"/>
      <c r="E197" s="11" t="n"/>
      <c r="F197" s="24" t="n"/>
      <c r="G197" s="11" t="n"/>
      <c r="H197" s="11" t="n"/>
      <c r="I197" s="12">
        <f>IF(B197="","",IF(B197&lt;='Your budget vs actual'!$E$7,F197,0))</f>
        <v/>
      </c>
    </row>
    <row r="198">
      <c r="B198" s="53" t="n"/>
      <c r="C198" s="11" t="n"/>
      <c r="D198" s="11" t="n"/>
      <c r="E198" s="11" t="n"/>
      <c r="F198" s="24" t="n"/>
      <c r="G198" s="11" t="n"/>
      <c r="H198" s="11" t="n"/>
      <c r="I198" s="12">
        <f>IF(B198="","",IF(B198&lt;='Your budget vs actual'!$E$7,F198,0))</f>
        <v/>
      </c>
    </row>
    <row r="199">
      <c r="B199" s="53" t="n"/>
      <c r="C199" s="11" t="n"/>
      <c r="D199" s="11" t="n"/>
      <c r="E199" s="11" t="n"/>
      <c r="F199" s="24" t="n"/>
      <c r="G199" s="11" t="n"/>
      <c r="H199" s="11" t="n"/>
      <c r="I199" s="12">
        <f>IF(B199="","",IF(B199&lt;='Your budget vs actual'!$E$7,F199,0))</f>
        <v/>
      </c>
    </row>
    <row r="200">
      <c r="B200" s="53" t="n"/>
      <c r="C200" s="11" t="n"/>
      <c r="D200" s="11" t="n"/>
      <c r="E200" s="11" t="n"/>
      <c r="F200" s="24" t="n"/>
      <c r="G200" s="11" t="n"/>
      <c r="H200" s="11" t="n"/>
      <c r="I200" s="12">
        <f>IF(B200="","",IF(B200&lt;='Your budget vs actual'!$E$7,F200,0))</f>
        <v/>
      </c>
    </row>
    <row r="201">
      <c r="B201" s="53" t="n"/>
      <c r="C201" s="11" t="n"/>
      <c r="D201" s="11" t="n"/>
      <c r="E201" s="11" t="n"/>
      <c r="F201" s="24" t="n"/>
      <c r="G201" s="11" t="n"/>
      <c r="H201" s="11" t="n"/>
      <c r="I201" s="12">
        <f>IF(B201="","",IF(B201&lt;='Your budget vs actual'!$E$7,F201,0))</f>
        <v/>
      </c>
    </row>
    <row r="202">
      <c r="B202" s="53" t="n"/>
      <c r="C202" s="11" t="n"/>
      <c r="D202" s="11" t="n"/>
      <c r="E202" s="11" t="n"/>
      <c r="F202" s="24" t="n"/>
      <c r="G202" s="11" t="n"/>
      <c r="H202" s="11" t="n"/>
      <c r="I202" s="12">
        <f>IF(B202="","",IF(B202&lt;='Your budget vs actual'!$E$7,F202,0))</f>
        <v/>
      </c>
    </row>
    <row r="203">
      <c r="B203" s="53" t="n"/>
      <c r="C203" s="11" t="n"/>
      <c r="D203" s="11" t="n"/>
      <c r="E203" s="11" t="n"/>
      <c r="F203" s="24" t="n"/>
      <c r="G203" s="11" t="n"/>
      <c r="H203" s="11" t="n"/>
      <c r="I203" s="12">
        <f>IF(B203="","",IF(B203&lt;='Your budget vs actual'!$E$7,F203,0))</f>
        <v/>
      </c>
    </row>
    <row r="204">
      <c r="B204" s="53" t="n"/>
      <c r="C204" s="11" t="n"/>
      <c r="D204" s="11" t="n"/>
      <c r="E204" s="11" t="n"/>
      <c r="F204" s="24" t="n"/>
      <c r="G204" s="11" t="n"/>
      <c r="H204" s="11" t="n"/>
      <c r="I204" s="12">
        <f>IF(B204="","",IF(B204&lt;='Your budget vs actual'!$E$7,F204,0))</f>
        <v/>
      </c>
    </row>
    <row r="205">
      <c r="B205" s="53" t="n"/>
      <c r="C205" s="11" t="n"/>
      <c r="D205" s="11" t="n"/>
      <c r="E205" s="11" t="n"/>
      <c r="F205" s="24" t="n"/>
      <c r="G205" s="11" t="n"/>
      <c r="H205" s="11" t="n"/>
      <c r="I205" s="12">
        <f>IF(B205="","",IF(B205&lt;='Your budget vs actual'!$E$7,F205,0))</f>
        <v/>
      </c>
    </row>
    <row r="206">
      <c r="B206" s="53" t="n"/>
      <c r="C206" s="11" t="n"/>
      <c r="D206" s="11" t="n"/>
      <c r="E206" s="11" t="n"/>
      <c r="F206" s="24" t="n"/>
      <c r="G206" s="11" t="n"/>
      <c r="H206" s="11" t="n"/>
      <c r="I206" s="12">
        <f>IF(B206="","",IF(B206&lt;='Your budget vs actual'!$E$7,F206,0))</f>
        <v/>
      </c>
    </row>
    <row r="207">
      <c r="B207" s="53" t="n"/>
      <c r="C207" s="11" t="n"/>
      <c r="D207" s="11" t="n"/>
      <c r="E207" s="11" t="n"/>
      <c r="F207" s="24" t="n"/>
      <c r="G207" s="11" t="n"/>
      <c r="H207" s="11" t="n"/>
      <c r="I207" s="12">
        <f>IF(B207="","",IF(B207&lt;='Your budget vs actual'!$E$7,F207,0))</f>
        <v/>
      </c>
    </row>
    <row r="208">
      <c r="B208" s="54" t="n"/>
      <c r="C208" s="14" t="n"/>
      <c r="D208" s="14" t="n"/>
      <c r="E208" s="14" t="n"/>
      <c r="F208" s="45" t="n"/>
      <c r="G208" s="14" t="n"/>
      <c r="H208" s="14" t="n"/>
      <c r="I208" s="15">
        <f>IF(B208="","",IF(B208&lt;='Your budget vs actual'!$E$7,F208,0))</f>
        <v/>
      </c>
    </row>
  </sheetData>
  <mergeCells count="1">
    <mergeCell ref="B3:I3"/>
  </mergeCells>
  <pageMargins left="0.75" right="0.75" top="0.6" bottom="0.7" header="0.5" footer="0.3"/>
  <pageSetup orientation="landscape" fitToHeight="0" fitToWidth="1"/>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2026-10-29T02:38:13Z</dcterms:created>
  <dcterms:modified xmlns:dcterms="http://purl.org/dc/terms/" xmlns:xsi="http://www.w3.org/2001/XMLSchema-instance" xsi:type="dcterms:W3CDTF">2026-10-29T02:38:13Z</dcterms:modified>
</cp:coreProperties>
</file>