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als" sheetId="2" state="visible" r:id="rId2"/>
    <sheet xmlns:r="http://schemas.openxmlformats.org/officeDocument/2006/relationships" name="Budget vs actual" sheetId="3" state="visible" r:id="rId3"/>
    <sheet xmlns:r="http://schemas.openxmlformats.org/officeDocument/2006/relationships" name="Holding costs" sheetId="4" state="visible" r:id="rId4"/>
  </sheets>
  <definedNames>
    <definedName name="_xlnm.Print_Titles" localSheetId="0">'How to use'!$2:$4</definedName>
    <definedName name="_xlnm.Print_Titles" localSheetId="1">'Deals'!$2:$4</definedName>
    <definedName name="_xlnm.Print_Titles" localSheetId="2">'Budget vs actual'!$2:$4</definedName>
    <definedName name="_xlnm.Print_Titles" localSheetId="3">'Holding costs'!$2:$4</definedName>
  </definedNames>
  <calcPr calcId="124519" fullCalcOnLoad="1"/>
</workbook>
</file>

<file path=xl/styles.xml><?xml version="1.0" encoding="utf-8"?>
<styleSheet xmlns="http://schemas.openxmlformats.org/spreadsheetml/2006/main">
  <numFmts count="4">
    <numFmt numFmtId="164" formatCode="mmm d, yyyy"/>
    <numFmt numFmtId="165" formatCode="$#,##0.00;-$#,##0.00;&quot;-&quot;"/>
    <numFmt numFmtId="166" formatCode="0.0%;-0.0%;&quot;-&quot;"/>
    <numFmt numFmtId="167" formatCode="mmm yyyy"/>
  </numFmts>
  <fonts count="10">
    <font>
      <name val="Calibri"/>
      <family val="2"/>
      <color theme="1"/>
      <sz val="11"/>
      <scheme val="minor"/>
    </font>
    <font>
      <name val="Arial"/>
      <b val="1"/>
      <color rgb="00070814"/>
      <sz val="14"/>
    </font>
    <font>
      <name val="Arial"/>
      <i val="1"/>
      <color rgb="005B6072"/>
      <sz val="9"/>
    </font>
    <font>
      <name val="Arial"/>
      <color rgb="00000000"/>
      <sz val="10"/>
    </font>
    <font>
      <name val="Arial"/>
      <b val="1"/>
      <color rgb="00000000"/>
      <sz val="10"/>
    </font>
    <font>
      <name val="Arial"/>
      <color rgb="00070814"/>
      <sz val="10"/>
    </font>
    <font>
      <name val="Arial"/>
      <b val="1"/>
      <color rgb="00F4F2E9"/>
      <sz val="9"/>
    </font>
    <font>
      <name val="Arial"/>
      <b val="1"/>
      <color rgb="00070814"/>
      <sz val="9.5"/>
    </font>
    <font>
      <name val="Arial"/>
      <color rgb="005b6072"/>
      <sz val="8.5"/>
    </font>
    <font>
      <name val="Arial"/>
      <b val="1"/>
      <color rgb="005b6072"/>
      <sz val="8"/>
    </font>
  </fonts>
  <fills count="4">
    <fill>
      <patternFill/>
    </fill>
    <fill>
      <patternFill patternType="gray125"/>
    </fill>
    <fill>
      <patternFill patternType="solid">
        <fgColor rgb="00F4F2E9"/>
      </patternFill>
    </fill>
    <fill>
      <patternFill patternType="solid">
        <fgColor rgb="00070814"/>
      </patternFill>
    </fill>
  </fills>
  <borders count="25">
    <border>
      <left/>
      <right/>
      <top/>
      <bottom/>
      <diagonal/>
    </border>
    <border>
      <bottom style="hair">
        <color rgb="00070814"/>
      </bottom>
    </border>
    <border>
      <bottom style="medium">
        <color rgb="00FFE81F"/>
      </bottom>
    </border>
    <border>
      <top style="medium">
        <color rgb="00070814"/>
      </top>
    </border>
    <border>
      <left style="medium">
        <color rgb="00070814"/>
      </left>
      <top style="medium">
        <color rgb="00070814"/>
      </top>
      <bottom style="medium">
        <color rgb="00FFE81F"/>
      </bottom>
    </border>
    <border>
      <top style="medium">
        <color rgb="00070814"/>
      </top>
      <bottom style="medium">
        <color rgb="00FFE81F"/>
      </bottom>
    </border>
    <border>
      <right style="medium">
        <color rgb="00070814"/>
      </right>
      <top style="medium">
        <color rgb="00070814"/>
      </top>
      <bottom style="medium">
        <color rgb="00FFE81F"/>
      </bottom>
    </border>
    <border>
      <left style="medium">
        <color rgb="00070814"/>
      </left>
      <bottom style="hair">
        <color rgb="00070814"/>
      </bottom>
    </border>
    <border>
      <right style="medium">
        <color rgb="00070814"/>
      </right>
      <bottom style="hair">
        <color rgb="00070814"/>
      </bottom>
    </border>
    <border>
      <left style="medium">
        <color rgb="00070814"/>
      </left>
      <right/>
      <top/>
      <bottom/>
    </border>
    <border>
      <left/>
      <right/>
      <top/>
      <bottom/>
    </border>
    <border>
      <left/>
      <right style="medium">
        <color rgb="00070814"/>
      </right>
      <top/>
      <bottom/>
    </border>
    <border>
      <left style="medium">
        <color rgb="00070814"/>
      </left>
      <top style="medium">
        <color rgb="00070814"/>
      </top>
      <bottom style="medium">
        <color rgb="00070814"/>
      </bottom>
    </border>
    <border>
      <top style="medium">
        <color rgb="00070814"/>
      </top>
      <bottom style="medium">
        <color rgb="00070814"/>
      </bottom>
    </border>
    <border>
      <right style="medium">
        <color rgb="00070814"/>
      </right>
      <top style="medium">
        <color rgb="00070814"/>
      </top>
      <bottom style="medium">
        <color rgb="00070814"/>
      </bottom>
    </border>
    <border>
      <left style="medium">
        <color rgb="00070814"/>
      </left>
      <bottom style="medium">
        <color rgb="00070814"/>
      </bottom>
    </border>
    <border>
      <bottom style="medium">
        <color rgb="00070814"/>
      </bottom>
    </border>
    <border>
      <right style="medium">
        <color rgb="00070814"/>
      </right>
      <bottom style="medium">
        <color rgb="00070814"/>
      </bottom>
    </border>
    <border>
      <left style="medium">
        <color rgb="00070814"/>
      </left>
      <right/>
      <top style="medium">
        <color rgb="00070814"/>
      </top>
      <bottom/>
    </border>
    <border>
      <top style="medium">
        <color rgb="00070814"/>
      </top>
      <bottom style="hair">
        <color rgb="00070814"/>
      </bottom>
    </border>
    <border>
      <right style="medium">
        <color rgb="00070814"/>
      </right>
      <top style="medium">
        <color rgb="00070814"/>
      </top>
      <bottom style="hair">
        <color rgb="00070814"/>
      </bottom>
    </border>
    <border>
      <left style="medium">
        <color rgb="00070814"/>
      </left>
      <right/>
      <top/>
      <bottom style="medium">
        <color rgb="00070814"/>
      </bottom>
    </border>
    <border>
      <left/>
      <right style="medium">
        <color rgb="00070814"/>
      </right>
      <top/>
      <bottom style="medium">
        <color rgb="00070814"/>
      </bottom>
    </border>
    <border>
      <bottom style="thick">
        <color rgb="00ffe81f"/>
      </bottom>
    </border>
    <border>
      <left/>
      <right/>
      <top/>
      <bottom style="thick">
        <color rgb="00ffe81f"/>
      </bottom>
      <diagonal/>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3" fillId="0" borderId="1" pivotButton="0" quotePrefix="0" xfId="0"/>
    <xf numFmtId="0" fontId="3" fillId="0" borderId="0" pivotButton="0" quotePrefix="0" xfId="0"/>
    <xf numFmtId="164" fontId="5" fillId="2" borderId="1" applyAlignment="1" pivotButton="0" quotePrefix="0" xfId="0">
      <alignment vertical="top"/>
    </xf>
    <xf numFmtId="0" fontId="6" fillId="3" borderId="4" applyAlignment="1" pivotButton="0" quotePrefix="0" xfId="0">
      <alignment vertical="center" wrapText="1"/>
    </xf>
    <xf numFmtId="0" fontId="6" fillId="3" borderId="5" applyAlignment="1" pivotButton="0" quotePrefix="0" xfId="0">
      <alignment vertical="center" wrapText="1"/>
    </xf>
    <xf numFmtId="0" fontId="6" fillId="3" borderId="6" applyAlignment="1" pivotButton="0" quotePrefix="0" xfId="0">
      <alignment vertical="center" wrapText="1"/>
    </xf>
    <xf numFmtId="0" fontId="5" fillId="2" borderId="7" applyAlignment="1" pivotButton="0" quotePrefix="0" xfId="0">
      <alignment vertical="top"/>
    </xf>
    <xf numFmtId="0" fontId="5" fillId="2" borderId="1" applyAlignment="1" pivotButton="0" quotePrefix="0" xfId="0">
      <alignment vertical="top"/>
    </xf>
    <xf numFmtId="165" fontId="5" fillId="2" borderId="1" applyAlignment="1" pivotButton="0" quotePrefix="0" xfId="0">
      <alignment vertical="top"/>
    </xf>
    <xf numFmtId="165" fontId="3" fillId="0" borderId="1" applyAlignment="1" pivotButton="0" quotePrefix="0" xfId="0">
      <alignment vertical="top"/>
    </xf>
    <xf numFmtId="1" fontId="3" fillId="0" borderId="1" applyAlignment="1" pivotButton="0" quotePrefix="0" xfId="0">
      <alignment vertical="top"/>
    </xf>
    <xf numFmtId="166" fontId="3" fillId="0" borderId="8" applyAlignment="1" pivotButton="0" quotePrefix="0" xfId="0">
      <alignment vertical="top"/>
    </xf>
    <xf numFmtId="0" fontId="0" fillId="0" borderId="9" pivotButton="0" quotePrefix="0" xfId="0"/>
    <xf numFmtId="0" fontId="0" fillId="0" borderId="10" pivotButton="0" quotePrefix="0" xfId="0"/>
    <xf numFmtId="0" fontId="0" fillId="0" borderId="11" pivotButton="0" quotePrefix="0" xfId="0"/>
    <xf numFmtId="0" fontId="4" fillId="0" borderId="12" applyAlignment="1" pivotButton="0" quotePrefix="0" xfId="0">
      <alignment vertical="top"/>
    </xf>
    <xf numFmtId="0" fontId="0" fillId="0" borderId="13" pivotButton="0" quotePrefix="0" xfId="0"/>
    <xf numFmtId="165" fontId="4" fillId="0" borderId="13" applyAlignment="1" pivotButton="0" quotePrefix="0" xfId="0">
      <alignment vertical="top"/>
    </xf>
    <xf numFmtId="166" fontId="4" fillId="0" borderId="14" applyAlignment="1" pivotButton="0" quotePrefix="0" xfId="0">
      <alignment vertical="top"/>
    </xf>
    <xf numFmtId="0" fontId="3" fillId="0" borderId="18" pivotButton="0" quotePrefix="0" xfId="0"/>
    <xf numFmtId="165" fontId="5" fillId="2" borderId="19" applyAlignment="1" pivotButton="0" quotePrefix="0" xfId="0">
      <alignment vertical="top"/>
    </xf>
    <xf numFmtId="165" fontId="4" fillId="0" borderId="20" applyAlignment="1" pivotButton="0" quotePrefix="0" xfId="0">
      <alignment vertical="top"/>
    </xf>
    <xf numFmtId="0" fontId="3" fillId="0" borderId="9" pivotButton="0" quotePrefix="0" xfId="0"/>
    <xf numFmtId="0" fontId="3" fillId="0" borderId="21" pivotButton="0" quotePrefix="0" xfId="0"/>
    <xf numFmtId="165" fontId="5" fillId="2" borderId="16" applyAlignment="1" pivotButton="0" quotePrefix="0" xfId="0">
      <alignment vertical="top"/>
    </xf>
    <xf numFmtId="0" fontId="0" fillId="0" borderId="22" pivotButton="0" quotePrefix="0" xfId="0"/>
    <xf numFmtId="167" fontId="5" fillId="2" borderId="7" applyAlignment="1" pivotButton="0" quotePrefix="0" xfId="0">
      <alignment vertical="top"/>
    </xf>
    <xf numFmtId="165" fontId="3" fillId="0" borderId="8" applyAlignment="1" pivotButton="0" quotePrefix="0" xfId="0">
      <alignment vertical="top"/>
    </xf>
    <xf numFmtId="167" fontId="5" fillId="2" borderId="15" applyAlignment="1" pivotButton="0" quotePrefix="0" xfId="0">
      <alignment vertical="top"/>
    </xf>
    <xf numFmtId="165" fontId="3" fillId="0" borderId="16" applyAlignment="1" pivotButton="0" quotePrefix="0" xfId="0">
      <alignment vertical="top"/>
    </xf>
    <xf numFmtId="165" fontId="3" fillId="0" borderId="17" applyAlignment="1" pivotButton="0" quotePrefix="0" xfId="0">
      <alignment vertical="top"/>
    </xf>
    <xf numFmtId="0" fontId="7" fillId="0" borderId="0" applyAlignment="1" pivotButton="0" quotePrefix="0" xfId="0">
      <alignment vertical="center"/>
    </xf>
    <xf numFmtId="0" fontId="8" fillId="0" borderId="23" applyAlignment="1" pivotButton="0" quotePrefix="0" xfId="0">
      <alignment vertical="top" wrapText="1"/>
    </xf>
    <xf numFmtId="0" fontId="0" fillId="0" borderId="24" pivotButton="0" quotePrefix="0" xfId="0"/>
    <xf numFmtId="0" fontId="9" fillId="0" borderId="0" applyAlignment="1" pivotButton="0" quotePrefix="0" xfId="0">
      <alignment vertical="bottom"/>
    </xf>
    <xf numFmtId="164" fontId="5" fillId="2" borderId="1" applyAlignment="1" pivotButton="0" quotePrefix="0" xfId="0">
      <alignment vertical="top"/>
    </xf>
    <xf numFmtId="165" fontId="5" fillId="2" borderId="1" applyAlignment="1" pivotButton="0" quotePrefix="0" xfId="0">
      <alignment vertical="top"/>
    </xf>
    <xf numFmtId="165" fontId="3" fillId="0" borderId="1" applyAlignment="1" pivotButton="0" quotePrefix="0" xfId="0">
      <alignment vertical="top"/>
    </xf>
    <xf numFmtId="166" fontId="3" fillId="0" borderId="8" applyAlignment="1" pivotButton="0" quotePrefix="0" xfId="0">
      <alignment vertical="top"/>
    </xf>
    <xf numFmtId="165" fontId="4" fillId="0" borderId="13" applyAlignment="1" pivotButton="0" quotePrefix="0" xfId="0">
      <alignment vertical="top"/>
    </xf>
    <xf numFmtId="166" fontId="4" fillId="0" borderId="14" applyAlignment="1" pivotButton="0" quotePrefix="0" xfId="0">
      <alignment vertical="top"/>
    </xf>
    <xf numFmtId="165" fontId="5" fillId="2" borderId="19" applyAlignment="1" pivotButton="0" quotePrefix="0" xfId="0">
      <alignment vertical="top"/>
    </xf>
    <xf numFmtId="165" fontId="4" fillId="0" borderId="20" applyAlignment="1" pivotButton="0" quotePrefix="0" xfId="0">
      <alignment vertical="top"/>
    </xf>
    <xf numFmtId="165" fontId="5" fillId="2" borderId="16" applyAlignment="1" pivotButton="0" quotePrefix="0" xfId="0">
      <alignment vertical="top"/>
    </xf>
    <xf numFmtId="167" fontId="5" fillId="2" borderId="7" applyAlignment="1" pivotButton="0" quotePrefix="0" xfId="0">
      <alignment vertical="top"/>
    </xf>
    <xf numFmtId="165" fontId="3" fillId="0" borderId="8" applyAlignment="1" pivotButton="0" quotePrefix="0" xfId="0">
      <alignment vertical="top"/>
    </xf>
    <xf numFmtId="167" fontId="5" fillId="2" borderId="15" applyAlignment="1" pivotButton="0" quotePrefix="0" xfId="0">
      <alignment vertical="top"/>
    </xf>
    <xf numFmtId="165" fontId="3" fillId="0" borderId="16" applyAlignment="1" pivotButton="0" quotePrefix="0" xfId="0">
      <alignment vertical="top"/>
    </xf>
    <xf numFmtId="165" fontId="3" fillId="0" borderId="17"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tabColor rgb="00070814"/>
    <outlinePr summaryBelow="1" summaryRight="1"/>
    <pageSetUpPr/>
  </sheetPr>
  <dimension ref="A1:E24"/>
  <sheetViews>
    <sheetView showGridLines="0" workbookViewId="0">
      <selection activeCell="A1" sqref="A1"/>
    </sheetView>
  </sheetViews>
  <sheetFormatPr baseColWidth="8" defaultRowHeight="15"/>
  <cols>
    <col width="1.3" customWidth="1" min="1" max="1"/>
    <col width="110" customWidth="1" min="2" max="2"/>
  </cols>
  <sheetData>
    <row r="1" ht="34" customHeight="1"/>
    <row r="2" ht="16" customHeight="1">
      <c r="B2" s="37" t="inlineStr">
        <is>
          <r>
            <rPr>
              <rFont val="Arial"/>
              <b val="1"/>
              <color rgb="00070814"/>
              <sz val="9.5"/>
            </rPr>
            <t>Your company's performance, one deal at a time.</t>
          </r>
          <r>
            <rPr>
              <rFont val="Arial"/>
              <color rgb="005b6072"/>
              <sz val="9"/>
            </rPr>
            <t xml:space="preserve">   |   flipperbookkeeping.com</t>
          </r>
        </is>
      </c>
    </row>
    <row r="3" ht="28" customHeight="1">
      <c r="B3" s="38" t="inlineStr">
        <is>
          <t>Flipper Bookkeeping keeps the books for real estate investors and sends you, every month, a profit and loss for each deal, budget against actual during the rehab, holding costs month by month and cash against profit.</t>
        </is>
      </c>
      <c r="C3" s="39" t="n"/>
      <c r="D3" s="39" t="n"/>
      <c r="E3" s="39" t="n"/>
    </row>
    <row r="4" ht="20" customHeight="1">
      <c r="B4" s="40" t="inlineStr">
        <is>
          <t>FREE TOOL  |  DEAL PROFIT TRACKER</t>
        </is>
      </c>
    </row>
    <row r="5">
      <c r="B5" s="1" t="inlineStr">
        <is>
          <t>Deal profit tracker: budget against actual, with holding costs</t>
        </is>
      </c>
    </row>
    <row r="6">
      <c r="B6" s="2" t="inlineStr">
        <is>
          <t>From Flipper Bookkeeping, flipperbookkeeping.com</t>
        </is>
      </c>
    </row>
    <row r="7"/>
    <row r="8">
      <c r="B8" s="3" t="inlineStr">
        <is>
          <t>One row per flip: what you paid and the closing costs, what the rehab cost against its budget, the loan costs, what holding the property cost, what selling cost, and the profit and return on your own cash once it sells.</t>
        </is>
      </c>
    </row>
    <row r="9">
      <c r="B9" s="3" t="inlineStr">
        <is>
          <t>The example rows are Demo Flips LLC, the sample company in our sample report. Every number in them is invented data. Delete them and type your own.</t>
        </is>
      </c>
    </row>
    <row r="10"/>
    <row r="11">
      <c r="B11" s="4" t="inlineStr">
        <is>
          <t>How to use it</t>
        </is>
      </c>
    </row>
    <row r="12">
      <c r="B12" s="3" t="inlineStr">
        <is>
          <t>1. On the Deals tab, type each property in a new row: the cream cells only.</t>
        </is>
      </c>
    </row>
    <row r="13">
      <c r="B13" s="3" t="inlineStr">
        <is>
          <t>2. Leave Sale date and Sale price empty while a flip is active. Profit fills in once it sells.</t>
        </is>
      </c>
    </row>
    <row r="14">
      <c r="B14" s="3" t="inlineStr">
        <is>
          <t>3. Use the Budget vs actual tab for one rehab at a time, category by category.</t>
        </is>
      </c>
    </row>
    <row r="15">
      <c r="B15" s="3" t="inlineStr">
        <is>
          <t>4. Use the Holding costs tab to watch the costs of holding one property build up month by month, against what the sale will leave before them.</t>
        </is>
      </c>
    </row>
    <row r="16"/>
    <row r="17">
      <c r="B17" s="4" t="inlineStr">
        <is>
          <t>Where to type</t>
        </is>
      </c>
    </row>
    <row r="18">
      <c r="B18" s="5" t="inlineStr">
        <is>
          <t>Cream cells: type your own numbers and names here.</t>
        </is>
      </c>
    </row>
    <row r="19">
      <c r="B19" s="6" t="inlineStr">
        <is>
          <t>White cells: calculated for you. Leave the formulas in place.</t>
        </is>
      </c>
    </row>
    <row r="20"/>
    <row r="21">
      <c r="B21" s="4" t="inlineStr">
        <is>
          <t>Good to know</t>
        </is>
      </c>
    </row>
    <row r="22">
      <c r="B22" s="3" t="inlineStr">
        <is>
          <t>Closing costs at purchase sit with the purchase. Loan costs are the points and lender fees. Holding costs are loan interest, property tax, insurance, utilities and HOA dues. Selling costs are agent commission, escrow, transfer tax and staging. Every cost counts in net profit.</t>
        </is>
      </c>
    </row>
    <row r="23">
      <c r="B23" s="3" t="inlineStr">
        <is>
          <t>Return on cash is net profit divided by your own cash in the deal: the down payment plus the closing, loan and holding costs. The lender funds the rehab, so rehab money is not counted as your cash.</t>
        </is>
      </c>
    </row>
    <row r="24">
      <c r="B24" s="3" t="inlineStr">
        <is>
          <t>This is a tracker, not tax advice. How costs are treated on your return is for your CPA.</t>
        </is>
      </c>
    </row>
  </sheetData>
  <mergeCells count="1">
    <mergeCell ref="B3:E3"/>
  </mergeCells>
  <pageMargins left="0.75" right="0.75" top="0.6" bottom="0.7" header="0.5" footer="0.3"/>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070814"/>
    <outlinePr summaryBelow="1" summaryRight="1"/>
    <pageSetUpPr fitToPage="1"/>
  </sheetPr>
  <dimension ref="A1:S31"/>
  <sheetViews>
    <sheetView showGridLines="0" workbookViewId="0">
      <pane xSplit="3" ySplit="8" topLeftCell="D9"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3" customWidth="1" min="4" max="4"/>
    <col width="15" customWidth="1" min="5" max="5"/>
    <col width="14" customWidth="1" min="6" max="6"/>
    <col width="14" customWidth="1" min="7" max="7"/>
    <col width="14" customWidth="1" min="8" max="8"/>
    <col width="15" customWidth="1" min="9" max="9"/>
    <col width="13" customWidth="1" min="10" max="10"/>
    <col width="14" customWidth="1" min="11" max="11"/>
    <col width="14" customWidth="1" min="12" max="12"/>
    <col width="13" customWidth="1" min="13" max="13"/>
    <col width="15" customWidth="1" min="14" max="14"/>
    <col width="15" customWidth="1" min="15" max="15"/>
    <col width="10" customWidth="1" min="16" max="16"/>
    <col width="14" customWidth="1" min="17" max="17"/>
    <col width="14" customWidth="1" min="18" max="18"/>
    <col width="12" customWidth="1" min="19" max="19"/>
  </cols>
  <sheetData>
    <row r="1" ht="34" customHeight="1"/>
    <row r="2" ht="16" customHeight="1">
      <c r="B2" s="37" t="inlineStr">
        <is>
          <r>
            <rPr>
              <rFont val="Arial"/>
              <b val="1"/>
              <color rgb="00070814"/>
              <sz val="9.5"/>
            </rPr>
            <t>Your company's performance, one deal at a time.</t>
          </r>
          <r>
            <rPr>
              <rFont val="Arial"/>
              <color rgb="005b6072"/>
              <sz val="9"/>
            </rPr>
            <t xml:space="preserve">   |   flipperbookkeeping.com</t>
          </r>
        </is>
      </c>
    </row>
    <row r="3" ht="16.5" customHeight="1">
      <c r="B3" s="38" t="inlineStr">
        <is>
          <t>Flipper Bookkeeping keeps the books for real estate investors and sends you, every month, a profit and loss for each deal, budget against actual during the rehab, holding costs month by month and cash against profit.</t>
        </is>
      </c>
      <c r="C3" s="39" t="n"/>
      <c r="D3" s="39" t="n"/>
      <c r="E3" s="39" t="n"/>
      <c r="F3" s="39" t="n"/>
      <c r="G3" s="39" t="n"/>
      <c r="H3" s="39" t="n"/>
      <c r="I3" s="39" t="n"/>
      <c r="J3" s="39" t="n"/>
      <c r="K3" s="39" t="n"/>
      <c r="L3" s="39" t="n"/>
      <c r="M3" s="39" t="n"/>
      <c r="N3" s="39" t="n"/>
      <c r="O3" s="39" t="n"/>
      <c r="P3" s="39" t="n"/>
      <c r="Q3" s="39" t="n"/>
      <c r="R3" s="39" t="n"/>
      <c r="S3" s="39" t="n"/>
    </row>
    <row r="4" ht="20" customHeight="1">
      <c r="B4" s="40" t="inlineStr">
        <is>
          <t>FREE TOOL  |  DEAL PROFIT TRACKER</t>
        </is>
      </c>
    </row>
    <row r="5">
      <c r="B5" s="1" t="inlineStr">
        <is>
          <t>Deals (example rows: Demo Flips LLC, invented data)</t>
        </is>
      </c>
    </row>
    <row r="6">
      <c r="B6" s="7" t="inlineStr">
        <is>
          <t>Days held for an active flip counts to the date in this cell:</t>
        </is>
      </c>
      <c r="H6" s="41" t="n">
        <v>46295</v>
      </c>
    </row>
    <row r="7"/>
    <row r="8" ht="46" customHeight="1">
      <c r="B8" s="9" t="inlineStr">
        <is>
          <t>PROPERTY</t>
        </is>
      </c>
      <c r="C8" s="10" t="inlineStr">
        <is>
          <t>ADDRESS</t>
        </is>
      </c>
      <c r="D8" s="10" t="inlineStr">
        <is>
          <t>BOUGHT</t>
        </is>
      </c>
      <c r="E8" s="10" t="inlineStr">
        <is>
          <t>PURCHASE PRICE</t>
        </is>
      </c>
      <c r="F8" s="10" t="inlineStr">
        <is>
          <t>CLOSING COSTS AT PURCHASE</t>
        </is>
      </c>
      <c r="G8" s="10" t="inlineStr">
        <is>
          <t>REHAB BUDGET</t>
        </is>
      </c>
      <c r="H8" s="10" t="inlineStr">
        <is>
          <t>REHAB SPENT</t>
        </is>
      </c>
      <c r="I8" s="10" t="inlineStr">
        <is>
          <t>REHAB OVER (UNDER) BUDGET</t>
        </is>
      </c>
      <c r="J8" s="10" t="inlineStr">
        <is>
          <t>LOAN COSTS</t>
        </is>
      </c>
      <c r="K8" s="10" t="inlineStr">
        <is>
          <t>HOLDING COSTS</t>
        </is>
      </c>
      <c r="L8" s="10" t="inlineStr">
        <is>
          <t>SELLING COSTS</t>
        </is>
      </c>
      <c r="M8" s="10" t="inlineStr">
        <is>
          <t>SALE DATE</t>
        </is>
      </c>
      <c r="N8" s="10" t="inlineStr">
        <is>
          <t>SALE PRICE</t>
        </is>
      </c>
      <c r="O8" s="10" t="inlineStr">
        <is>
          <t>NET PROFIT</t>
        </is>
      </c>
      <c r="P8" s="10" t="inlineStr">
        <is>
          <t>DAYS HELD</t>
        </is>
      </c>
      <c r="Q8" s="10" t="inlineStr">
        <is>
          <t>DOWN PAYMENT</t>
        </is>
      </c>
      <c r="R8" s="10" t="inlineStr">
        <is>
          <t>YOUR CASH IN</t>
        </is>
      </c>
      <c r="S8" s="11" t="inlineStr">
        <is>
          <t>RETURN ON CASH</t>
        </is>
      </c>
    </row>
    <row r="9">
      <c r="B9" s="12" t="inlineStr">
        <is>
          <t>Project 1</t>
        </is>
      </c>
      <c r="C9" s="13" t="inlineStr">
        <is>
          <t>1234 Example St, Sacramento, CA</t>
        </is>
      </c>
      <c r="D9" s="41" t="n">
        <v>45938</v>
      </c>
      <c r="E9" s="42" t="n">
        <v>285000</v>
      </c>
      <c r="F9" s="42" t="n">
        <v>1770</v>
      </c>
      <c r="G9" s="42" t="n">
        <v>48000</v>
      </c>
      <c r="H9" s="42" t="n">
        <v>51200</v>
      </c>
      <c r="I9" s="43">
        <f>IF(G9="","",H9-G9)</f>
        <v/>
      </c>
      <c r="J9" s="42" t="n">
        <v>6194</v>
      </c>
      <c r="K9" s="42" t="n">
        <v>13819</v>
      </c>
      <c r="L9" s="42" t="n">
        <v>24441</v>
      </c>
      <c r="M9" s="41" t="n">
        <v>46073</v>
      </c>
      <c r="N9" s="42" t="n">
        <v>405000</v>
      </c>
      <c r="O9" s="43">
        <f>IF(N9="","",N9-E9-F9-H9-J9-K9-L9)</f>
        <v/>
      </c>
      <c r="P9" s="16">
        <f>IF(D9="","",IF(M9="",$H$6,M9)-D9)</f>
        <v/>
      </c>
      <c r="Q9" s="42" t="n">
        <v>42800</v>
      </c>
      <c r="R9" s="43">
        <f>IF(Q9="","",Q9+F9+J9+K9)</f>
        <v/>
      </c>
      <c r="S9" s="44">
        <f>IF(OR(O9="",R9=0,R9=""),"",O9/R9)</f>
        <v/>
      </c>
    </row>
    <row r="10">
      <c r="B10" s="12" t="inlineStr">
        <is>
          <t>Project 2</t>
        </is>
      </c>
      <c r="C10" s="13" t="inlineStr">
        <is>
          <t>5678 Sample Ave, Elk Grove, CA</t>
        </is>
      </c>
      <c r="D10" s="41" t="n">
        <v>45952</v>
      </c>
      <c r="E10" s="42" t="n">
        <v>330000</v>
      </c>
      <c r="F10" s="42" t="n">
        <v>2040</v>
      </c>
      <c r="G10" s="42" t="n">
        <v>62000</v>
      </c>
      <c r="H10" s="42" t="n">
        <v>64500</v>
      </c>
      <c r="I10" s="43">
        <f>IF(G10="","",H10-G10)</f>
        <v/>
      </c>
      <c r="J10" s="42" t="n">
        <v>7240</v>
      </c>
      <c r="K10" s="42" t="n">
        <v>15599</v>
      </c>
      <c r="L10" s="42" t="n">
        <v>27937</v>
      </c>
      <c r="M10" s="41" t="n">
        <v>46093</v>
      </c>
      <c r="N10" s="42" t="n">
        <v>468000</v>
      </c>
      <c r="O10" s="43">
        <f>IF(N10="","",N10-E10-F10-H10-J10-K10-L10)</f>
        <v/>
      </c>
      <c r="P10" s="16">
        <f>IF(D10="","",IF(M10="",$H$6,M10)-D10)</f>
        <v/>
      </c>
      <c r="Q10" s="42" t="n">
        <v>49500</v>
      </c>
      <c r="R10" s="43">
        <f>IF(Q10="","",Q10+F10+J10+K10)</f>
        <v/>
      </c>
      <c r="S10" s="44">
        <f>IF(OR(O10="",R10=0,R10=""),"",O10/R10)</f>
        <v/>
      </c>
    </row>
    <row r="11">
      <c r="B11" s="12" t="inlineStr">
        <is>
          <t>Project 3</t>
        </is>
      </c>
      <c r="C11" s="13" t="inlineStr">
        <is>
          <t>910 Demo Way, Stockton, CA</t>
        </is>
      </c>
      <c r="D11" s="41" t="n">
        <v>45973</v>
      </c>
      <c r="E11" s="42" t="n">
        <v>410000</v>
      </c>
      <c r="F11" s="42" t="n">
        <v>2520</v>
      </c>
      <c r="G11" s="42" t="n">
        <v>85000</v>
      </c>
      <c r="H11" s="42" t="n">
        <v>89000</v>
      </c>
      <c r="I11" s="43">
        <f>IF(G11="","",H11-G11)</f>
        <v/>
      </c>
      <c r="J11" s="42" t="n">
        <v>9060</v>
      </c>
      <c r="K11" s="42" t="n">
        <v>22285</v>
      </c>
      <c r="L11" s="42" t="n">
        <v>34629</v>
      </c>
      <c r="M11" s="41" t="n">
        <v>46115</v>
      </c>
      <c r="N11" s="42" t="n">
        <v>589000</v>
      </c>
      <c r="O11" s="43">
        <f>IF(N11="","",N11-E11-F11-H11-J11-K11-L11)</f>
        <v/>
      </c>
      <c r="P11" s="16">
        <f>IF(D11="","",IF(M11="",$H$6,M11)-D11)</f>
        <v/>
      </c>
      <c r="Q11" s="42" t="n">
        <v>61500</v>
      </c>
      <c r="R11" s="43">
        <f>IF(Q11="","",Q11+F11+J11+K11)</f>
        <v/>
      </c>
      <c r="S11" s="44">
        <f>IF(OR(O11="",R11=0,R11=""),"",O11/R11)</f>
        <v/>
      </c>
    </row>
    <row r="12">
      <c r="B12" s="12" t="inlineStr">
        <is>
          <t>Project 4</t>
        </is>
      </c>
      <c r="C12" s="13" t="inlineStr">
        <is>
          <t>2200 Test Ct, Rancho Cordova, CA</t>
        </is>
      </c>
      <c r="D12" s="41" t="n">
        <v>45981</v>
      </c>
      <c r="E12" s="42" t="n">
        <v>372000</v>
      </c>
      <c r="F12" s="42" t="n">
        <v>2292</v>
      </c>
      <c r="G12" s="42" t="n">
        <v>70000</v>
      </c>
      <c r="H12" s="42" t="n">
        <v>74000</v>
      </c>
      <c r="I12" s="43">
        <f>IF(G12="","",H12-G12)</f>
        <v/>
      </c>
      <c r="J12" s="42" t="n">
        <v>8114</v>
      </c>
      <c r="K12" s="42" t="n">
        <v>31652</v>
      </c>
      <c r="L12" s="42" t="n">
        <v>30411</v>
      </c>
      <c r="M12" s="41" t="n">
        <v>46197</v>
      </c>
      <c r="N12" s="42" t="n">
        <v>512000</v>
      </c>
      <c r="O12" s="43">
        <f>IF(N12="","",N12-E12-F12-H12-J12-K12-L12)</f>
        <v/>
      </c>
      <c r="P12" s="16">
        <f>IF(D12="","",IF(M12="",$H$6,M12)-D12)</f>
        <v/>
      </c>
      <c r="Q12" s="42" t="n">
        <v>55800</v>
      </c>
      <c r="R12" s="43">
        <f>IF(Q12="","",Q12+F12+J12+K12)</f>
        <v/>
      </c>
      <c r="S12" s="44">
        <f>IF(OR(O12="",R12=0,R12=""),"",O12/R12)</f>
        <v/>
      </c>
    </row>
    <row r="13">
      <c r="B13" s="12" t="inlineStr">
        <is>
          <t>Project 5</t>
        </is>
      </c>
      <c r="C13" s="13" t="inlineStr">
        <is>
          <t>4321 Mock Blvd, Roseville, CA</t>
        </is>
      </c>
      <c r="D13" s="41" t="n">
        <v>46000</v>
      </c>
      <c r="E13" s="42" t="n">
        <v>255000</v>
      </c>
      <c r="F13" s="42" t="n">
        <v>1590</v>
      </c>
      <c r="G13" s="42" t="n">
        <v>42000</v>
      </c>
      <c r="H13" s="42" t="n">
        <v>43800</v>
      </c>
      <c r="I13" s="43">
        <f>IF(G13="","",H13-G13)</f>
        <v/>
      </c>
      <c r="J13" s="42" t="n">
        <v>5566</v>
      </c>
      <c r="K13" s="42" t="n">
        <v>14894</v>
      </c>
      <c r="L13" s="42" t="n">
        <v>22061</v>
      </c>
      <c r="M13" s="41" t="n">
        <v>46157</v>
      </c>
      <c r="N13" s="42" t="n">
        <v>360000</v>
      </c>
      <c r="O13" s="43">
        <f>IF(N13="","",N13-E13-F13-H13-J13-K13-L13)</f>
        <v/>
      </c>
      <c r="P13" s="16">
        <f>IF(D13="","",IF(M13="",$H$6,M13)-D13)</f>
        <v/>
      </c>
      <c r="Q13" s="42" t="n">
        <v>38200</v>
      </c>
      <c r="R13" s="43">
        <f>IF(Q13="","",Q13+F13+J13+K13)</f>
        <v/>
      </c>
      <c r="S13" s="44">
        <f>IF(OR(O13="",R13=0,R13=""),"",O13/R13)</f>
        <v/>
      </c>
    </row>
    <row r="14">
      <c r="B14" s="12" t="inlineStr">
        <is>
          <t>Project 6</t>
        </is>
      </c>
      <c r="C14" s="13" t="inlineStr">
        <is>
          <t>707 Fakeview Dr, Citrus Heights, CA</t>
        </is>
      </c>
      <c r="D14" s="41" t="n">
        <v>46085</v>
      </c>
      <c r="E14" s="42" t="n">
        <v>520000</v>
      </c>
      <c r="F14" s="42" t="n">
        <v>3180</v>
      </c>
      <c r="G14" s="42" t="n">
        <v>110000</v>
      </c>
      <c r="H14" s="42" t="n">
        <v>114000</v>
      </c>
      <c r="I14" s="43">
        <f>IF(G14="","",H14-G14)</f>
        <v/>
      </c>
      <c r="J14" s="42" t="n">
        <v>11430</v>
      </c>
      <c r="K14" s="42" t="n">
        <v>29081</v>
      </c>
      <c r="L14" s="42" t="n">
        <v>42749</v>
      </c>
      <c r="M14" s="41" t="n">
        <v>46248</v>
      </c>
      <c r="N14" s="42" t="n">
        <v>735000</v>
      </c>
      <c r="O14" s="43">
        <f>IF(N14="","",N14-E14-F14-H14-J14-K14-L14)</f>
        <v/>
      </c>
      <c r="P14" s="16">
        <f>IF(D14="","",IF(M14="",$H$6,M14)-D14)</f>
        <v/>
      </c>
      <c r="Q14" s="42" t="n">
        <v>78000</v>
      </c>
      <c r="R14" s="43">
        <f>IF(Q14="","",Q14+F14+J14+K14)</f>
        <v/>
      </c>
      <c r="S14" s="44">
        <f>IF(OR(O14="",R14=0,R14=""),"",O14/R14)</f>
        <v/>
      </c>
    </row>
    <row r="15">
      <c r="B15" s="12" t="inlineStr">
        <is>
          <t>Project 7</t>
        </is>
      </c>
      <c r="C15" s="13" t="inlineStr">
        <is>
          <t>88 Imaginary Ln, Modesto, CA</t>
        </is>
      </c>
      <c r="D15" s="41" t="n">
        <v>46132</v>
      </c>
      <c r="E15" s="42" t="n">
        <v>295000</v>
      </c>
      <c r="F15" s="42" t="n">
        <v>1830</v>
      </c>
      <c r="G15" s="42" t="n">
        <v>55000</v>
      </c>
      <c r="H15" s="42" t="n">
        <v>72050</v>
      </c>
      <c r="I15" s="43">
        <f>IF(G15="","",H15-G15)</f>
        <v/>
      </c>
      <c r="J15" s="42" t="n">
        <v>6506</v>
      </c>
      <c r="K15" s="42" t="n">
        <v>16295</v>
      </c>
      <c r="L15" s="42" t="n">
        <v>25968</v>
      </c>
      <c r="M15" s="41" t="n">
        <v>46274</v>
      </c>
      <c r="N15" s="42" t="n">
        <v>430000</v>
      </c>
      <c r="O15" s="43">
        <f>IF(N15="","",N15-E15-F15-H15-J15-K15-L15)</f>
        <v/>
      </c>
      <c r="P15" s="16">
        <f>IF(D15="","",IF(M15="",$H$6,M15)-D15)</f>
        <v/>
      </c>
      <c r="Q15" s="42" t="n">
        <v>44200</v>
      </c>
      <c r="R15" s="43">
        <f>IF(Q15="","",Q15+F15+J15+K15)</f>
        <v/>
      </c>
      <c r="S15" s="44">
        <f>IF(OR(O15="",R15=0,R15=""),"",O15/R15)</f>
        <v/>
      </c>
    </row>
    <row r="16">
      <c r="B16" s="12" t="inlineStr">
        <is>
          <t>Project 8</t>
        </is>
      </c>
      <c r="C16" s="13" t="inlineStr">
        <is>
          <t>1500 Sample Pl, Folsom, CA</t>
        </is>
      </c>
      <c r="D16" s="41" t="n">
        <v>46183</v>
      </c>
      <c r="E16" s="42" t="n">
        <v>440000</v>
      </c>
      <c r="F16" s="42" t="n">
        <v>2700</v>
      </c>
      <c r="G16" s="42" t="n">
        <v>95000</v>
      </c>
      <c r="H16" s="42" t="n">
        <v>42240</v>
      </c>
      <c r="I16" s="43">
        <f>IF(G16="","",H16-G16)</f>
        <v/>
      </c>
      <c r="J16" s="42" t="n">
        <v>9770</v>
      </c>
      <c r="K16" s="42" t="n">
        <v>17118</v>
      </c>
      <c r="L16" s="42" t="n"/>
      <c r="M16" s="41" t="n"/>
      <c r="N16" s="42" t="n"/>
      <c r="O16" s="43">
        <f>IF(N16="","",N16-E16-F16-H16-J16-K16-L16)</f>
        <v/>
      </c>
      <c r="P16" s="16">
        <f>IF(D16="","",IF(M16="",$H$6,M16)-D16)</f>
        <v/>
      </c>
      <c r="Q16" s="42" t="n">
        <v>66000</v>
      </c>
      <c r="R16" s="43">
        <f>IF(Q16="","",Q16+F16+J16+K16)</f>
        <v/>
      </c>
      <c r="S16" s="44">
        <f>IF(OR(O16="",R16=0,R16=""),"",O16/R16)</f>
        <v/>
      </c>
    </row>
    <row r="17">
      <c r="B17" s="12" t="inlineStr">
        <is>
          <t>Project 9</t>
        </is>
      </c>
      <c r="C17" s="13" t="inlineStr">
        <is>
          <t>3030 Example Rd, Lodi, CA</t>
        </is>
      </c>
      <c r="D17" s="41" t="n">
        <v>46114</v>
      </c>
      <c r="E17" s="42" t="n">
        <v>350000</v>
      </c>
      <c r="F17" s="42" t="n">
        <v>2160</v>
      </c>
      <c r="G17" s="42" t="n">
        <v>60000</v>
      </c>
      <c r="H17" s="42" t="n">
        <v>61500</v>
      </c>
      <c r="I17" s="43">
        <f>IF(G17="","",H17-G17)</f>
        <v/>
      </c>
      <c r="J17" s="42" t="n">
        <v>7540</v>
      </c>
      <c r="K17" s="42" t="n">
        <v>21614</v>
      </c>
      <c r="L17" s="42" t="n"/>
      <c r="M17" s="41" t="n"/>
      <c r="N17" s="42" t="n"/>
      <c r="O17" s="43">
        <f>IF(N17="","",N17-E17-F17-H17-J17-K17-L17)</f>
        <v/>
      </c>
      <c r="P17" s="16">
        <f>IF(D17="","",IF(M17="",$H$6,M17)-D17)</f>
        <v/>
      </c>
      <c r="Q17" s="42" t="n">
        <v>52500</v>
      </c>
      <c r="R17" s="43">
        <f>IF(Q17="","",Q17+F17+J17+K17)</f>
        <v/>
      </c>
      <c r="S17" s="44">
        <f>IF(OR(O17="",R17=0,R17=""),"",O17/R17)</f>
        <v/>
      </c>
    </row>
    <row r="18">
      <c r="B18" s="12" t="inlineStr">
        <is>
          <t>Project 10</t>
        </is>
      </c>
      <c r="C18" s="13" t="inlineStr">
        <is>
          <t>620 Demo Cir, Galt, CA</t>
        </is>
      </c>
      <c r="D18" s="41" t="n">
        <v>46283</v>
      </c>
      <c r="E18" s="42" t="n">
        <v>268000</v>
      </c>
      <c r="F18" s="42" t="n">
        <v>1668</v>
      </c>
      <c r="G18" s="42" t="n">
        <v>52000</v>
      </c>
      <c r="H18" s="42" t="n">
        <v>0</v>
      </c>
      <c r="I18" s="43">
        <f>IF(G18="","",H18-G18)</f>
        <v/>
      </c>
      <c r="J18" s="42" t="n">
        <v>5986</v>
      </c>
      <c r="K18" s="42" t="n">
        <v>824</v>
      </c>
      <c r="L18" s="42" t="n"/>
      <c r="M18" s="41" t="n"/>
      <c r="N18" s="42" t="n"/>
      <c r="O18" s="43">
        <f>IF(N18="","",N18-E18-F18-H18-J18-K18-L18)</f>
        <v/>
      </c>
      <c r="P18" s="16">
        <f>IF(D18="","",IF(M18="",$H$6,M18)-D18)</f>
        <v/>
      </c>
      <c r="Q18" s="42" t="n">
        <v>40200</v>
      </c>
      <c r="R18" s="43">
        <f>IF(Q18="","",Q18+F18+J18+K18)</f>
        <v/>
      </c>
      <c r="S18" s="44">
        <f>IF(OR(O18="",R18=0,R18=""),"",O18/R18)</f>
        <v/>
      </c>
    </row>
    <row r="19">
      <c r="B19" s="12" t="n"/>
      <c r="C19" s="13" t="n"/>
      <c r="D19" s="41" t="n"/>
      <c r="E19" s="42" t="n"/>
      <c r="F19" s="42" t="n"/>
      <c r="G19" s="42" t="n"/>
      <c r="H19" s="42" t="n"/>
      <c r="I19" s="43">
        <f>IF(G19="","",H19-G19)</f>
        <v/>
      </c>
      <c r="J19" s="42" t="n"/>
      <c r="K19" s="42" t="n"/>
      <c r="L19" s="42" t="n"/>
      <c r="M19" s="41" t="n"/>
      <c r="N19" s="42" t="n"/>
      <c r="O19" s="43">
        <f>IF(N19="","",N19-E19-F19-H19-J19-K19-L19)</f>
        <v/>
      </c>
      <c r="P19" s="16">
        <f>IF(D19="","",IF(M19="",$H$6,M19)-D19)</f>
        <v/>
      </c>
      <c r="Q19" s="42" t="n"/>
      <c r="R19" s="43">
        <f>IF(Q19="","",Q19+F19+J19+K19)</f>
        <v/>
      </c>
      <c r="S19" s="44">
        <f>IF(OR(O19="",R19=0,R19=""),"",O19/R19)</f>
        <v/>
      </c>
    </row>
    <row r="20">
      <c r="B20" s="12" t="n"/>
      <c r="C20" s="13" t="n"/>
      <c r="D20" s="41" t="n"/>
      <c r="E20" s="42" t="n"/>
      <c r="F20" s="42" t="n"/>
      <c r="G20" s="42" t="n"/>
      <c r="H20" s="42" t="n"/>
      <c r="I20" s="43">
        <f>IF(G20="","",H20-G20)</f>
        <v/>
      </c>
      <c r="J20" s="42" t="n"/>
      <c r="K20" s="42" t="n"/>
      <c r="L20" s="42" t="n"/>
      <c r="M20" s="41" t="n"/>
      <c r="N20" s="42" t="n"/>
      <c r="O20" s="43">
        <f>IF(N20="","",N20-E20-F20-H20-J20-K20-L20)</f>
        <v/>
      </c>
      <c r="P20" s="16">
        <f>IF(D20="","",IF(M20="",$H$6,M20)-D20)</f>
        <v/>
      </c>
      <c r="Q20" s="42" t="n"/>
      <c r="R20" s="43">
        <f>IF(Q20="","",Q20+F20+J20+K20)</f>
        <v/>
      </c>
      <c r="S20" s="44">
        <f>IF(OR(O20="",R20=0,R20=""),"",O20/R20)</f>
        <v/>
      </c>
    </row>
    <row r="21">
      <c r="B21" s="12" t="n"/>
      <c r="C21" s="13" t="n"/>
      <c r="D21" s="41" t="n"/>
      <c r="E21" s="42" t="n"/>
      <c r="F21" s="42" t="n"/>
      <c r="G21" s="42" t="n"/>
      <c r="H21" s="42" t="n"/>
      <c r="I21" s="43">
        <f>IF(G21="","",H21-G21)</f>
        <v/>
      </c>
      <c r="J21" s="42" t="n"/>
      <c r="K21" s="42" t="n"/>
      <c r="L21" s="42" t="n"/>
      <c r="M21" s="41" t="n"/>
      <c r="N21" s="42" t="n"/>
      <c r="O21" s="43">
        <f>IF(N21="","",N21-E21-F21-H21-J21-K21-L21)</f>
        <v/>
      </c>
      <c r="P21" s="16">
        <f>IF(D21="","",IF(M21="",$H$6,M21)-D21)</f>
        <v/>
      </c>
      <c r="Q21" s="42" t="n"/>
      <c r="R21" s="43">
        <f>IF(Q21="","",Q21+F21+J21+K21)</f>
        <v/>
      </c>
      <c r="S21" s="44">
        <f>IF(OR(O21="",R21=0,R21=""),"",O21/R21)</f>
        <v/>
      </c>
    </row>
    <row r="22">
      <c r="B22" s="12" t="n"/>
      <c r="C22" s="13" t="n"/>
      <c r="D22" s="41" t="n"/>
      <c r="E22" s="42" t="n"/>
      <c r="F22" s="42" t="n"/>
      <c r="G22" s="42" t="n"/>
      <c r="H22" s="42" t="n"/>
      <c r="I22" s="43">
        <f>IF(G22="","",H22-G22)</f>
        <v/>
      </c>
      <c r="J22" s="42" t="n"/>
      <c r="K22" s="42" t="n"/>
      <c r="L22" s="42" t="n"/>
      <c r="M22" s="41" t="n"/>
      <c r="N22" s="42" t="n"/>
      <c r="O22" s="43">
        <f>IF(N22="","",N22-E22-F22-H22-J22-K22-L22)</f>
        <v/>
      </c>
      <c r="P22" s="16">
        <f>IF(D22="","",IF(M22="",$H$6,M22)-D22)</f>
        <v/>
      </c>
      <c r="Q22" s="42" t="n"/>
      <c r="R22" s="43">
        <f>IF(Q22="","",Q22+F22+J22+K22)</f>
        <v/>
      </c>
      <c r="S22" s="44">
        <f>IF(OR(O22="",R22=0,R22=""),"",O22/R22)</f>
        <v/>
      </c>
    </row>
    <row r="23">
      <c r="B23" s="12" t="n"/>
      <c r="C23" s="13" t="n"/>
      <c r="D23" s="41" t="n"/>
      <c r="E23" s="42" t="n"/>
      <c r="F23" s="42" t="n"/>
      <c r="G23" s="42" t="n"/>
      <c r="H23" s="42" t="n"/>
      <c r="I23" s="43">
        <f>IF(G23="","",H23-G23)</f>
        <v/>
      </c>
      <c r="J23" s="42" t="n"/>
      <c r="K23" s="42" t="n"/>
      <c r="L23" s="42" t="n"/>
      <c r="M23" s="41" t="n"/>
      <c r="N23" s="42" t="n"/>
      <c r="O23" s="43">
        <f>IF(N23="","",N23-E23-F23-H23-J23-K23-L23)</f>
        <v/>
      </c>
      <c r="P23" s="16">
        <f>IF(D23="","",IF(M23="",$H$6,M23)-D23)</f>
        <v/>
      </c>
      <c r="Q23" s="42" t="n"/>
      <c r="R23" s="43">
        <f>IF(Q23="","",Q23+F23+J23+K23)</f>
        <v/>
      </c>
      <c r="S23" s="44">
        <f>IF(OR(O23="",R23=0,R23=""),"",O23/R23)</f>
        <v/>
      </c>
    </row>
    <row r="24">
      <c r="B24" s="12" t="n"/>
      <c r="C24" s="13" t="n"/>
      <c r="D24" s="41" t="n"/>
      <c r="E24" s="42" t="n"/>
      <c r="F24" s="42" t="n"/>
      <c r="G24" s="42" t="n"/>
      <c r="H24" s="42" t="n"/>
      <c r="I24" s="43">
        <f>IF(G24="","",H24-G24)</f>
        <v/>
      </c>
      <c r="J24" s="42" t="n"/>
      <c r="K24" s="42" t="n"/>
      <c r="L24" s="42" t="n"/>
      <c r="M24" s="41" t="n"/>
      <c r="N24" s="42" t="n"/>
      <c r="O24" s="43">
        <f>IF(N24="","",N24-E24-F24-H24-J24-K24-L24)</f>
        <v/>
      </c>
      <c r="P24" s="16">
        <f>IF(D24="","",IF(M24="",$H$6,M24)-D24)</f>
        <v/>
      </c>
      <c r="Q24" s="42" t="n"/>
      <c r="R24" s="43">
        <f>IF(Q24="","",Q24+F24+J24+K24)</f>
        <v/>
      </c>
      <c r="S24" s="44">
        <f>IF(OR(O24="",R24=0,R24=""),"",O24/R24)</f>
        <v/>
      </c>
    </row>
    <row r="25">
      <c r="B25" s="12" t="n"/>
      <c r="C25" s="13" t="n"/>
      <c r="D25" s="41" t="n"/>
      <c r="E25" s="42" t="n"/>
      <c r="F25" s="42" t="n"/>
      <c r="G25" s="42" t="n"/>
      <c r="H25" s="42" t="n"/>
      <c r="I25" s="43">
        <f>IF(G25="","",H25-G25)</f>
        <v/>
      </c>
      <c r="J25" s="42" t="n"/>
      <c r="K25" s="42" t="n"/>
      <c r="L25" s="42" t="n"/>
      <c r="M25" s="41" t="n"/>
      <c r="N25" s="42" t="n"/>
      <c r="O25" s="43">
        <f>IF(N25="","",N25-E25-F25-H25-J25-K25-L25)</f>
        <v/>
      </c>
      <c r="P25" s="16">
        <f>IF(D25="","",IF(M25="",$H$6,M25)-D25)</f>
        <v/>
      </c>
      <c r="Q25" s="42" t="n"/>
      <c r="R25" s="43">
        <f>IF(Q25="","",Q25+F25+J25+K25)</f>
        <v/>
      </c>
      <c r="S25" s="44">
        <f>IF(OR(O25="",R25=0,R25=""),"",O25/R25)</f>
        <v/>
      </c>
    </row>
    <row r="26">
      <c r="B26" s="12" t="n"/>
      <c r="C26" s="13" t="n"/>
      <c r="D26" s="41" t="n"/>
      <c r="E26" s="42" t="n"/>
      <c r="F26" s="42" t="n"/>
      <c r="G26" s="42" t="n"/>
      <c r="H26" s="42" t="n"/>
      <c r="I26" s="43">
        <f>IF(G26="","",H26-G26)</f>
        <v/>
      </c>
      <c r="J26" s="42" t="n"/>
      <c r="K26" s="42" t="n"/>
      <c r="L26" s="42" t="n"/>
      <c r="M26" s="41" t="n"/>
      <c r="N26" s="42" t="n"/>
      <c r="O26" s="43">
        <f>IF(N26="","",N26-E26-F26-H26-J26-K26-L26)</f>
        <v/>
      </c>
      <c r="P26" s="16">
        <f>IF(D26="","",IF(M26="",$H$6,M26)-D26)</f>
        <v/>
      </c>
      <c r="Q26" s="42" t="n"/>
      <c r="R26" s="43">
        <f>IF(Q26="","",Q26+F26+J26+K26)</f>
        <v/>
      </c>
      <c r="S26" s="44">
        <f>IF(OR(O26="",R26=0,R26=""),"",O26/R26)</f>
        <v/>
      </c>
    </row>
    <row r="27">
      <c r="B27" s="12" t="n"/>
      <c r="C27" s="13" t="n"/>
      <c r="D27" s="41" t="n"/>
      <c r="E27" s="42" t="n"/>
      <c r="F27" s="42" t="n"/>
      <c r="G27" s="42" t="n"/>
      <c r="H27" s="42" t="n"/>
      <c r="I27" s="43">
        <f>IF(G27="","",H27-G27)</f>
        <v/>
      </c>
      <c r="J27" s="42" t="n"/>
      <c r="K27" s="42" t="n"/>
      <c r="L27" s="42" t="n"/>
      <c r="M27" s="41" t="n"/>
      <c r="N27" s="42" t="n"/>
      <c r="O27" s="43">
        <f>IF(N27="","",N27-E27-F27-H27-J27-K27-L27)</f>
        <v/>
      </c>
      <c r="P27" s="16">
        <f>IF(D27="","",IF(M27="",$H$6,M27)-D27)</f>
        <v/>
      </c>
      <c r="Q27" s="42" t="n"/>
      <c r="R27" s="43">
        <f>IF(Q27="","",Q27+F27+J27+K27)</f>
        <v/>
      </c>
      <c r="S27" s="44">
        <f>IF(OR(O27="",R27=0,R27=""),"",O27/R27)</f>
        <v/>
      </c>
    </row>
    <row r="28">
      <c r="B28" s="12" t="n"/>
      <c r="C28" s="13" t="n"/>
      <c r="D28" s="41" t="n"/>
      <c r="E28" s="42" t="n"/>
      <c r="F28" s="42" t="n"/>
      <c r="G28" s="42" t="n"/>
      <c r="H28" s="42" t="n"/>
      <c r="I28" s="43">
        <f>IF(G28="","",H28-G28)</f>
        <v/>
      </c>
      <c r="J28" s="42" t="n"/>
      <c r="K28" s="42" t="n"/>
      <c r="L28" s="42" t="n"/>
      <c r="M28" s="41" t="n"/>
      <c r="N28" s="42" t="n"/>
      <c r="O28" s="43">
        <f>IF(N28="","",N28-E28-F28-H28-J28-K28-L28)</f>
        <v/>
      </c>
      <c r="P28" s="16">
        <f>IF(D28="","",IF(M28="",$H$6,M28)-D28)</f>
        <v/>
      </c>
      <c r="Q28" s="42" t="n"/>
      <c r="R28" s="43">
        <f>IF(Q28="","",Q28+F28+J28+K28)</f>
        <v/>
      </c>
      <c r="S28" s="44">
        <f>IF(OR(O28="",R28=0,R28=""),"",O28/R28)</f>
        <v/>
      </c>
    </row>
    <row r="29">
      <c r="B29" s="18" t="n"/>
      <c r="C29" s="19" t="n"/>
      <c r="D29" s="19" t="n"/>
      <c r="E29" s="19" t="n"/>
      <c r="F29" s="19" t="n"/>
      <c r="G29" s="19" t="n"/>
      <c r="H29" s="19" t="n"/>
      <c r="I29" s="19" t="n"/>
      <c r="J29" s="19" t="n"/>
      <c r="K29" s="19" t="n"/>
      <c r="L29" s="19" t="n"/>
      <c r="M29" s="19" t="n"/>
      <c r="N29" s="19" t="n"/>
      <c r="O29" s="19" t="n"/>
      <c r="P29" s="19" t="n"/>
      <c r="Q29" s="19" t="n"/>
      <c r="R29" s="19" t="n"/>
      <c r="S29" s="20" t="n"/>
    </row>
    <row r="30">
      <c r="B30" s="21" t="inlineStr">
        <is>
          <t>Sold flips</t>
        </is>
      </c>
      <c r="C30" s="22" t="n"/>
      <c r="D30" s="22" t="n"/>
      <c r="E30" s="45">
        <f>SUMIFS(E9:E28,N9:N28,"&lt;&gt;")</f>
        <v/>
      </c>
      <c r="F30" s="45">
        <f>SUMIFS(F9:F28,N9:N28,"&lt;&gt;")</f>
        <v/>
      </c>
      <c r="G30" s="22" t="n"/>
      <c r="H30" s="45">
        <f>SUMIFS(H9:H28,N9:N28,"&lt;&gt;")</f>
        <v/>
      </c>
      <c r="I30" s="22" t="n"/>
      <c r="J30" s="45">
        <f>SUMIFS(J9:J28,N9:N28,"&lt;&gt;")</f>
        <v/>
      </c>
      <c r="K30" s="45">
        <f>SUMIFS(K9:K28,N9:N28,"&lt;&gt;")</f>
        <v/>
      </c>
      <c r="L30" s="45">
        <f>SUMIFS(L9:L28,N9:N28,"&lt;&gt;")</f>
        <v/>
      </c>
      <c r="M30" s="22" t="n"/>
      <c r="N30" s="45">
        <f>SUMIFS(N9:N28,N9:N28,"&lt;&gt;")</f>
        <v/>
      </c>
      <c r="O30" s="45">
        <f>SUM(O9:O28)</f>
        <v/>
      </c>
      <c r="P30" s="22" t="n"/>
      <c r="Q30" s="22" t="n"/>
      <c r="R30" s="45">
        <f>SUMIFS(R9:R28,N9:N28,"&lt;&gt;")</f>
        <v/>
      </c>
      <c r="S30" s="46">
        <f>IF(R30=0,"",O30/R30)</f>
        <v/>
      </c>
    </row>
    <row r="31">
      <c r="B31" s="2" t="inlineStr">
        <is>
          <t>Totals count sold flips only. Example rows: the sample report in whole dollars, invented data.</t>
        </is>
      </c>
    </row>
  </sheetData>
  <mergeCells count="1">
    <mergeCell ref="B3:S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070814"/>
    <outlinePr summaryBelow="1" summaryRight="1"/>
    <pageSetUpPr fitToPage="1"/>
  </sheetPr>
  <dimension ref="A1:G21"/>
  <sheetViews>
    <sheetView showGridLines="0" workbookViewId="0">
      <selection activeCell="A1" sqref="A1"/>
    </sheetView>
  </sheetViews>
  <sheetFormatPr baseColWidth="8" defaultRowHeight="15"/>
  <cols>
    <col width="1.3" customWidth="1" min="1" max="1"/>
    <col width="24" customWidth="1" min="2" max="2"/>
    <col width="30" customWidth="1" min="3" max="3"/>
    <col width="14" customWidth="1" min="4" max="4"/>
    <col width="14" customWidth="1" min="5" max="5"/>
    <col width="14" customWidth="1" min="6" max="6"/>
    <col width="14" customWidth="1" min="7" max="7"/>
  </cols>
  <sheetData>
    <row r="1" ht="34" customHeight="1"/>
    <row r="2" ht="16" customHeight="1">
      <c r="B2" s="37" t="inlineStr">
        <is>
          <r>
            <rPr>
              <rFont val="Arial"/>
              <b val="1"/>
              <color rgb="00070814"/>
              <sz val="9.5"/>
            </rPr>
            <t>Your company's performance, one deal at a time.</t>
          </r>
          <r>
            <rPr>
              <rFont val="Arial"/>
              <color rgb="005b6072"/>
              <sz val="9"/>
            </rPr>
            <t xml:space="preserve">   |   flipperbookkeeping.com</t>
          </r>
        </is>
      </c>
    </row>
    <row r="3" ht="28" customHeight="1">
      <c r="B3" s="38" t="inlineStr">
        <is>
          <t>Flipper Bookkeeping keeps the books for real estate investors and sends you, every month, a profit and loss for each deal, budget against actual during the rehab, holding costs month by month and cash against profit.</t>
        </is>
      </c>
      <c r="C3" s="39" t="n"/>
      <c r="D3" s="39" t="n"/>
      <c r="E3" s="39" t="n"/>
      <c r="F3" s="39" t="n"/>
      <c r="G3" s="39" t="n"/>
    </row>
    <row r="4" ht="20" customHeight="1">
      <c r="B4" s="40" t="inlineStr">
        <is>
          <t>FREE TOOL  |  DEAL PROFIT TRACKER</t>
        </is>
      </c>
    </row>
    <row r="5">
      <c r="B5" s="1" t="inlineStr">
        <is>
          <t>Budget against actual for one rehab (example: Project 7, 88 Imaginary Ln, Modesto, invented data)</t>
        </is>
      </c>
    </row>
    <row r="6"/>
    <row r="7" ht="34" customHeight="1">
      <c r="B7" s="9" t="inlineStr">
        <is>
          <t>CATEGORY</t>
        </is>
      </c>
      <c r="C7" s="10" t="inlineStr">
        <is>
          <t>PAID TO</t>
        </is>
      </c>
      <c r="D7" s="10" t="inlineStr">
        <is>
          <t>BUDGET</t>
        </is>
      </c>
      <c r="E7" s="10" t="inlineStr">
        <is>
          <t>SPENT</t>
        </is>
      </c>
      <c r="F7" s="10" t="inlineStr">
        <is>
          <t>OVER (UNDER)</t>
        </is>
      </c>
      <c r="G7" s="11" t="inlineStr">
        <is>
          <t>OVER (UNDER) %</t>
        </is>
      </c>
    </row>
    <row r="8">
      <c r="B8" s="12" t="inlineStr">
        <is>
          <t>Drywall and paint</t>
        </is>
      </c>
      <c r="C8" s="13" t="inlineStr">
        <is>
          <t>Demo Drywall &amp; Paint</t>
        </is>
      </c>
      <c r="D8" s="42" t="n">
        <v>13000</v>
      </c>
      <c r="E8" s="42" t="n">
        <v>16004.09</v>
      </c>
      <c r="F8" s="43">
        <f>IF(D8="","",E8-D8)</f>
        <v/>
      </c>
      <c r="G8" s="44">
        <f>IF(OR(D8="",D8=0),"",F8/D8)</f>
        <v/>
      </c>
    </row>
    <row r="9">
      <c r="B9" s="12" t="inlineStr">
        <is>
          <t>Materials</t>
        </is>
      </c>
      <c r="C9" s="13" t="inlineStr">
        <is>
          <t>Business card purchases</t>
        </is>
      </c>
      <c r="D9" s="42" t="n">
        <v>11000</v>
      </c>
      <c r="E9" s="42" t="n">
        <v>13108.91</v>
      </c>
      <c r="F9" s="43">
        <f>IF(D9="","",E9-D9)</f>
        <v/>
      </c>
      <c r="G9" s="44">
        <f>IF(OR(D9="",D9=0),"",F9/D9)</f>
        <v/>
      </c>
    </row>
    <row r="10">
      <c r="B10" s="12" t="inlineStr">
        <is>
          <t>Electrical</t>
        </is>
      </c>
      <c r="C10" s="13" t="inlineStr">
        <is>
          <t>Mock Electric Services</t>
        </is>
      </c>
      <c r="D10" s="42" t="n">
        <v>9000</v>
      </c>
      <c r="E10" s="42" t="n">
        <v>10416.51</v>
      </c>
      <c r="F10" s="43">
        <f>IF(D10="","",E10-D10)</f>
        <v/>
      </c>
      <c r="G10" s="44">
        <f>IF(OR(D10="",D10=0),"",F10/D10)</f>
        <v/>
      </c>
    </row>
    <row r="11">
      <c r="B11" s="12" t="inlineStr">
        <is>
          <t>Framing and demo</t>
        </is>
      </c>
      <c r="C11" s="13" t="inlineStr">
        <is>
          <t>Demo Framing Crew</t>
        </is>
      </c>
      <c r="D11" s="42" t="n">
        <v>11000</v>
      </c>
      <c r="E11" s="42" t="n">
        <v>19250.21</v>
      </c>
      <c r="F11" s="43">
        <f>IF(D11="","",E11-D11)</f>
        <v/>
      </c>
      <c r="G11" s="44">
        <f>IF(OR(D11="",D11=0),"",F11/D11)</f>
        <v/>
      </c>
    </row>
    <row r="12">
      <c r="B12" s="12" t="inlineStr">
        <is>
          <t>Roofing</t>
        </is>
      </c>
      <c r="C12" s="13" t="inlineStr">
        <is>
          <t>Example Roofing Co</t>
        </is>
      </c>
      <c r="D12" s="42" t="n">
        <v>11000</v>
      </c>
      <c r="E12" s="42" t="n">
        <v>13270.28</v>
      </c>
      <c r="F12" s="43">
        <f>IF(D12="","",E12-D12)</f>
        <v/>
      </c>
      <c r="G12" s="44">
        <f>IF(OR(D12="",D12=0),"",F12/D12)</f>
        <v/>
      </c>
    </row>
    <row r="13">
      <c r="B13" s="12" t="n"/>
      <c r="C13" s="13" t="n"/>
      <c r="D13" s="42" t="n"/>
      <c r="E13" s="42" t="n"/>
      <c r="F13" s="43">
        <f>IF(D13="","",E13-D13)</f>
        <v/>
      </c>
      <c r="G13" s="44">
        <f>IF(OR(D13="",D13=0),"",F13/D13)</f>
        <v/>
      </c>
    </row>
    <row r="14">
      <c r="B14" s="12" t="n"/>
      <c r="C14" s="13" t="n"/>
      <c r="D14" s="42" t="n"/>
      <c r="E14" s="42" t="n"/>
      <c r="F14" s="43">
        <f>IF(D14="","",E14-D14)</f>
        <v/>
      </c>
      <c r="G14" s="44">
        <f>IF(OR(D14="",D14=0),"",F14/D14)</f>
        <v/>
      </c>
    </row>
    <row r="15">
      <c r="B15" s="12" t="n"/>
      <c r="C15" s="13" t="n"/>
      <c r="D15" s="42" t="n"/>
      <c r="E15" s="42" t="n"/>
      <c r="F15" s="43">
        <f>IF(D15="","",E15-D15)</f>
        <v/>
      </c>
      <c r="G15" s="44">
        <f>IF(OR(D15="",D15=0),"",F15/D15)</f>
        <v/>
      </c>
    </row>
    <row r="16">
      <c r="B16" s="12" t="n"/>
      <c r="C16" s="13" t="n"/>
      <c r="D16" s="42" t="n"/>
      <c r="E16" s="42" t="n"/>
      <c r="F16" s="43">
        <f>IF(D16="","",E16-D16)</f>
        <v/>
      </c>
      <c r="G16" s="44">
        <f>IF(OR(D16="",D16=0),"",F16/D16)</f>
        <v/>
      </c>
    </row>
    <row r="17">
      <c r="B17" s="12" t="n"/>
      <c r="C17" s="13" t="n"/>
      <c r="D17" s="42" t="n"/>
      <c r="E17" s="42" t="n"/>
      <c r="F17" s="43">
        <f>IF(D17="","",E17-D17)</f>
        <v/>
      </c>
      <c r="G17" s="44">
        <f>IF(OR(D17="",D17=0),"",F17/D17)</f>
        <v/>
      </c>
    </row>
    <row r="18">
      <c r="B18" s="12" t="n"/>
      <c r="C18" s="13" t="n"/>
      <c r="D18" s="42" t="n"/>
      <c r="E18" s="42" t="n"/>
      <c r="F18" s="43">
        <f>IF(D18="","",E18-D18)</f>
        <v/>
      </c>
      <c r="G18" s="44">
        <f>IF(OR(D18="",D18=0),"",F18/D18)</f>
        <v/>
      </c>
    </row>
    <row r="19">
      <c r="B19" s="18" t="n"/>
      <c r="C19" s="19" t="n"/>
      <c r="D19" s="19" t="n"/>
      <c r="E19" s="19" t="n"/>
      <c r="F19" s="19" t="n"/>
      <c r="G19" s="20" t="n"/>
    </row>
    <row r="20">
      <c r="B20" s="21" t="inlineStr">
        <is>
          <t>Total</t>
        </is>
      </c>
      <c r="C20" s="22" t="n"/>
      <c r="D20" s="45">
        <f>SUM(D8:D18)</f>
        <v/>
      </c>
      <c r="E20" s="45">
        <f>SUM(E8:E18)</f>
        <v/>
      </c>
      <c r="F20" s="45">
        <f>E20-D20</f>
        <v/>
      </c>
      <c r="G20" s="46">
        <f>IF(D20=0,"",F20/D20)</f>
        <v/>
      </c>
    </row>
    <row r="21">
      <c r="B21" s="2" t="inlineStr">
        <is>
          <t>Spent comes from the sample books. The split of the $55,000 budget by category is invented for this example.</t>
        </is>
      </c>
    </row>
  </sheetData>
  <mergeCells count="1">
    <mergeCell ref="B3:G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070814"/>
    <outlinePr summaryBelow="1" summaryRight="1"/>
    <pageSetUpPr fitToPage="1"/>
  </sheetPr>
  <dimension ref="A1:J23"/>
  <sheetViews>
    <sheetView showGridLines="0" workbookViewId="0">
      <selection activeCell="A1" sqref="A1"/>
    </sheetView>
  </sheetViews>
  <sheetFormatPr baseColWidth="8" defaultRowHeight="15"/>
  <cols>
    <col width="1.3" customWidth="1" min="1" max="1"/>
    <col width="14" customWidth="1" min="2" max="2"/>
    <col width="14" customWidth="1" min="3" max="3"/>
    <col width="12" customWidth="1" min="4" max="4"/>
    <col width="12" customWidth="1" min="5" max="5"/>
    <col width="13" customWidth="1" min="6" max="6"/>
    <col width="14" customWidth="1" min="7" max="7"/>
    <col width="16" customWidth="1" min="8" max="8"/>
    <col width="22" customWidth="1" min="9" max="9"/>
  </cols>
  <sheetData>
    <row r="1" ht="34" customHeight="1"/>
    <row r="2" ht="16" customHeight="1">
      <c r="B2" s="37" t="inlineStr">
        <is>
          <r>
            <rPr>
              <rFont val="Arial"/>
              <b val="1"/>
              <color rgb="00070814"/>
              <sz val="9.5"/>
            </rPr>
            <t>Your company's performance, one deal at a time.</t>
          </r>
          <r>
            <rPr>
              <rFont val="Arial"/>
              <color rgb="005b6072"/>
              <sz val="9"/>
            </rPr>
            <t xml:space="preserve">   |   flipperbookkeeping.com</t>
          </r>
        </is>
      </c>
    </row>
    <row r="3" ht="28" customHeight="1">
      <c r="B3" s="38" t="inlineStr">
        <is>
          <t>Flipper Bookkeeping keeps the books for real estate investors and sends you, every month, a profit and loss for each deal, budget against actual during the rehab, holding costs month by month and cash against profit.</t>
        </is>
      </c>
      <c r="C3" s="39" t="n"/>
      <c r="D3" s="39" t="n"/>
      <c r="E3" s="39" t="n"/>
      <c r="F3" s="39" t="n"/>
      <c r="G3" s="39" t="n"/>
      <c r="H3" s="39" t="n"/>
      <c r="I3" s="39" t="n"/>
      <c r="J3" s="39" t="n"/>
    </row>
    <row r="4" ht="20" customHeight="1">
      <c r="B4" s="40" t="inlineStr">
        <is>
          <t>FREE TOOL  |  DEAL PROFIT TRACKER</t>
        </is>
      </c>
    </row>
    <row r="5">
      <c r="B5" s="1" t="inlineStr">
        <is>
          <t>Holding costs month by month (example: Project 4, 2200 Test Ct, Rancho Cordova, invented data)</t>
        </is>
      </c>
    </row>
    <row r="6">
      <c r="B6" s="7" t="inlineStr">
        <is>
          <t>What the sale leaves before holding costs (sale price less purchase price, closing and loan costs, rehab and selling costs):</t>
        </is>
      </c>
      <c r="H6" s="25" t="inlineStr">
        <is>
          <t>Sale price</t>
        </is>
      </c>
      <c r="I6" s="47" t="n">
        <v>512000</v>
      </c>
      <c r="J6" s="48">
        <f>I6-SUM(I7:I11)</f>
        <v/>
      </c>
    </row>
    <row r="7">
      <c r="H7" s="28" t="inlineStr">
        <is>
          <t>Purchase price</t>
        </is>
      </c>
      <c r="I7" s="42" t="n">
        <v>372000</v>
      </c>
      <c r="J7" s="20" t="n"/>
    </row>
    <row r="8">
      <c r="H8" s="28" t="inlineStr">
        <is>
          <t>Closing costs at purchase</t>
        </is>
      </c>
      <c r="I8" s="42" t="n">
        <v>2292</v>
      </c>
      <c r="J8" s="20" t="n"/>
    </row>
    <row r="9">
      <c r="H9" s="28" t="inlineStr">
        <is>
          <t>Loan costs</t>
        </is>
      </c>
      <c r="I9" s="42" t="n">
        <v>8114</v>
      </c>
      <c r="J9" s="20" t="n"/>
    </row>
    <row r="10">
      <c r="H10" s="28" t="inlineStr">
        <is>
          <t>Rehab</t>
        </is>
      </c>
      <c r="I10" s="42" t="n">
        <v>74000</v>
      </c>
      <c r="J10" s="20" t="n"/>
    </row>
    <row r="11">
      <c r="H11" s="29" t="inlineStr">
        <is>
          <t>Selling costs</t>
        </is>
      </c>
      <c r="I11" s="49" t="n">
        <v>30411.2</v>
      </c>
      <c r="J11" s="31" t="n"/>
    </row>
    <row r="12"/>
    <row r="13" ht="46" customHeight="1">
      <c r="B13" s="9" t="inlineStr">
        <is>
          <t>MONTH</t>
        </is>
      </c>
      <c r="C13" s="10" t="inlineStr">
        <is>
          <t>LOAN INTEREST</t>
        </is>
      </c>
      <c r="D13" s="10" t="inlineStr">
        <is>
          <t>INSURANCE</t>
        </is>
      </c>
      <c r="E13" s="10" t="inlineStr">
        <is>
          <t>UTILITIES</t>
        </is>
      </c>
      <c r="F13" s="10" t="inlineStr">
        <is>
          <t>PROPERTY TAX</t>
        </is>
      </c>
      <c r="G13" s="10" t="inlineStr">
        <is>
          <t>MONTH TOTAL</t>
        </is>
      </c>
      <c r="H13" s="10" t="inlineStr">
        <is>
          <t>HOLDING COSTS TO DATE</t>
        </is>
      </c>
      <c r="I13" s="11" t="inlineStr">
        <is>
          <t>LEFT BEFORE HOLDING COSTS, LESS TO DATE</t>
        </is>
      </c>
    </row>
    <row r="14">
      <c r="B14" s="50" t="n">
        <v>45962</v>
      </c>
      <c r="C14" s="42" t="n">
        <v>1039.56</v>
      </c>
      <c r="D14" s="42" t="n">
        <v>0</v>
      </c>
      <c r="E14" s="42" t="n">
        <v>0</v>
      </c>
      <c r="F14" s="42" t="n">
        <v>0</v>
      </c>
      <c r="G14" s="43">
        <f>SUM(C14:F14)</f>
        <v/>
      </c>
      <c r="H14" s="43">
        <f>SUM($G$14:G14)</f>
        <v/>
      </c>
      <c r="I14" s="51">
        <f>$J$6-H14</f>
        <v/>
      </c>
    </row>
    <row r="15">
      <c r="B15" s="50" t="n">
        <v>45992</v>
      </c>
      <c r="C15" s="42" t="n">
        <v>3406.21</v>
      </c>
      <c r="D15" s="42" t="n">
        <v>185</v>
      </c>
      <c r="E15" s="42" t="n">
        <v>390</v>
      </c>
      <c r="F15" s="42" t="n">
        <v>341</v>
      </c>
      <c r="G15" s="43">
        <f>SUM(C15:F15)</f>
        <v/>
      </c>
      <c r="H15" s="43">
        <f>SUM($G$14:G15)</f>
        <v/>
      </c>
      <c r="I15" s="51">
        <f>$J$6-H15</f>
        <v/>
      </c>
    </row>
    <row r="16">
      <c r="B16" s="50" t="n">
        <v>46023</v>
      </c>
      <c r="C16" s="42" t="n">
        <v>3469.15</v>
      </c>
      <c r="D16" s="42" t="n">
        <v>185</v>
      </c>
      <c r="E16" s="42" t="n">
        <v>390</v>
      </c>
      <c r="F16" s="42" t="n">
        <v>341</v>
      </c>
      <c r="G16" s="43">
        <f>SUM(C16:F16)</f>
        <v/>
      </c>
      <c r="H16" s="43">
        <f>SUM($G$14:G16)</f>
        <v/>
      </c>
      <c r="I16" s="51">
        <f>$J$6-H16</f>
        <v/>
      </c>
    </row>
    <row r="17">
      <c r="B17" s="50" t="n">
        <v>46054</v>
      </c>
      <c r="C17" s="42" t="n">
        <v>3188.17</v>
      </c>
      <c r="D17" s="42" t="n">
        <v>185</v>
      </c>
      <c r="E17" s="42" t="n">
        <v>390</v>
      </c>
      <c r="F17" s="42" t="n">
        <v>341</v>
      </c>
      <c r="G17" s="43">
        <f>SUM(C17:F17)</f>
        <v/>
      </c>
      <c r="H17" s="43">
        <f>SUM($G$14:G17)</f>
        <v/>
      </c>
      <c r="I17" s="51">
        <f>$J$6-H17</f>
        <v/>
      </c>
    </row>
    <row r="18">
      <c r="B18" s="50" t="n">
        <v>46082</v>
      </c>
      <c r="C18" s="42" t="n">
        <v>3676.32</v>
      </c>
      <c r="D18" s="42" t="n">
        <v>185</v>
      </c>
      <c r="E18" s="42" t="n">
        <v>390</v>
      </c>
      <c r="F18" s="42" t="n">
        <v>341</v>
      </c>
      <c r="G18" s="43">
        <f>SUM(C18:F18)</f>
        <v/>
      </c>
      <c r="H18" s="43">
        <f>SUM($G$14:G18)</f>
        <v/>
      </c>
      <c r="I18" s="51">
        <f>$J$6-H18</f>
        <v/>
      </c>
    </row>
    <row r="19">
      <c r="B19" s="50" t="n">
        <v>46113</v>
      </c>
      <c r="C19" s="42" t="n">
        <v>3610.67</v>
      </c>
      <c r="D19" s="42" t="n">
        <v>185</v>
      </c>
      <c r="E19" s="42" t="n">
        <v>390</v>
      </c>
      <c r="F19" s="42" t="n">
        <v>341</v>
      </c>
      <c r="G19" s="43">
        <f>SUM(C19:F19)</f>
        <v/>
      </c>
      <c r="H19" s="43">
        <f>SUM($G$14:G19)</f>
        <v/>
      </c>
      <c r="I19" s="51">
        <f>$J$6-H19</f>
        <v/>
      </c>
    </row>
    <row r="20">
      <c r="B20" s="50" t="n">
        <v>46143</v>
      </c>
      <c r="C20" s="42" t="n">
        <v>3789.52</v>
      </c>
      <c r="D20" s="42" t="n">
        <v>185</v>
      </c>
      <c r="E20" s="42" t="n">
        <v>390</v>
      </c>
      <c r="F20" s="42" t="n">
        <v>341</v>
      </c>
      <c r="G20" s="43">
        <f>SUM(C20:F20)</f>
        <v/>
      </c>
      <c r="H20" s="43">
        <f>SUM($G$14:G20)</f>
        <v/>
      </c>
      <c r="I20" s="51">
        <f>$J$6-H20</f>
        <v/>
      </c>
    </row>
    <row r="21">
      <c r="B21" s="52" t="n">
        <v>46174</v>
      </c>
      <c r="C21" s="49" t="n">
        <v>3060.71</v>
      </c>
      <c r="D21" s="49" t="n">
        <v>185</v>
      </c>
      <c r="E21" s="49" t="n">
        <v>390</v>
      </c>
      <c r="F21" s="49" t="n">
        <v>341</v>
      </c>
      <c r="G21" s="53">
        <f>SUM(C21:F21)</f>
        <v/>
      </c>
      <c r="H21" s="53">
        <f>SUM($G$14:G21)</f>
        <v/>
      </c>
      <c r="I21" s="54">
        <f>$J$6-H21</f>
        <v/>
      </c>
    </row>
    <row r="22"/>
    <row r="23">
      <c r="B23" s="2" t="inlineStr">
        <is>
          <t>When the last column turns negative, holding costs have used up everything the sale leaves. Sample books, invented data.</t>
        </is>
      </c>
    </row>
  </sheetData>
  <mergeCells count="1">
    <mergeCell ref="B3:J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2026-10-29T02:38:25Z</dcterms:created>
  <dcterms:modified xmlns:dcterms="http://purl.org/dc/terms/" xmlns:xsi="http://www.w3.org/2001/XMLSchema-instance" xsi:type="dcterms:W3CDTF">2026-10-29T02:38:25Z</dcterms:modified>
</cp:coreProperties>
</file>